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https://cyfoethnaturiolcymru.sharepoint.com/teams/Regulatory/wasters/laal/Reports/LAS Register/"/>
    </mc:Choice>
  </mc:AlternateContent>
  <xr:revisionPtr revIDLastSave="33" documentId="8_{7CAFA139-6DD9-48D9-A512-CB31CDD5024C}" xr6:coauthVersionLast="44" xr6:coauthVersionMax="44" xr10:uidLastSave="{140A86B1-0F23-429A-83AE-C6BBF8E65316}"/>
  <bookViews>
    <workbookView xWindow="-110" yWindow="-110" windowWidth="19420" windowHeight="10420" tabRatio="778" xr2:uid="{00000000-000D-0000-FFFF-FFFF00000000}"/>
  </bookViews>
  <sheets>
    <sheet name="Introduction_Cyflwyniad" sheetId="7" r:id="rId1"/>
    <sheet name="Table 1_Tabl 1" sheetId="5" r:id="rId2"/>
    <sheet name="Table 2_Tabl 2" sheetId="6" r:id="rId3"/>
    <sheet name="Table 3_Tabl 3" sheetId="2" r:id="rId4"/>
    <sheet name="Figure 1" sheetId="11" r:id="rId5"/>
    <sheet name="Ffigur 1" sheetId="12" r:id="rId6"/>
    <sheet name="MetaData" sheetId="13" r:id="rId7"/>
    <sheet name="Data_Fig 1" sheetId="3" state="hidden" r:id="rId8"/>
  </sheets>
  <definedNames>
    <definedName name="OLE_LINK1" localSheetId="7">'Data_Fig 1'!#REF!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0" i="3" l="1"/>
  <c r="Q9" i="3"/>
  <c r="Q8" i="3"/>
  <c r="Q5" i="3"/>
  <c r="Q3" i="3"/>
  <c r="Q4" i="3" s="1"/>
  <c r="P5" i="3" l="1"/>
  <c r="P10" i="3" s="1"/>
  <c r="P4" i="3"/>
  <c r="P9" i="3" s="1"/>
  <c r="P3" i="3"/>
  <c r="P8" i="3" s="1"/>
  <c r="O3" i="3" l="1"/>
  <c r="O8" i="3" s="1"/>
  <c r="O52" i="2"/>
  <c r="O51" i="2"/>
  <c r="O50" i="2"/>
  <c r="O49" i="2"/>
  <c r="O48" i="2"/>
  <c r="O47" i="2"/>
  <c r="O46" i="2"/>
  <c r="O45" i="2"/>
  <c r="O44" i="2"/>
  <c r="O43" i="2"/>
  <c r="O42" i="2"/>
  <c r="O41" i="2"/>
  <c r="O40" i="2"/>
  <c r="O39" i="2"/>
  <c r="O38" i="2"/>
  <c r="O37" i="2"/>
  <c r="O36" i="2"/>
  <c r="O35" i="2"/>
  <c r="O34" i="2"/>
  <c r="O33" i="2"/>
  <c r="O32" i="2"/>
  <c r="O31" i="2"/>
  <c r="O30" i="2"/>
  <c r="O4" i="2"/>
  <c r="O5" i="2"/>
  <c r="O6" i="2"/>
  <c r="O7" i="2"/>
  <c r="O8" i="2"/>
  <c r="O9" i="2"/>
  <c r="O10" i="2"/>
  <c r="O11" i="2"/>
  <c r="O12" i="2"/>
  <c r="O13" i="2"/>
  <c r="O14" i="2"/>
  <c r="O15" i="2"/>
  <c r="O16" i="2"/>
  <c r="O17" i="2"/>
  <c r="O18" i="2"/>
  <c r="O19" i="2"/>
  <c r="O20" i="2"/>
  <c r="O21" i="2"/>
  <c r="O22" i="2"/>
  <c r="O23" i="2"/>
  <c r="O24" i="2"/>
  <c r="O25" i="2"/>
  <c r="O5" i="3" s="1"/>
  <c r="O10" i="3" s="1"/>
  <c r="O3" i="2"/>
  <c r="O4" i="3" l="1"/>
  <c r="O9" i="3" s="1"/>
  <c r="N3" i="3"/>
  <c r="N4" i="3" s="1"/>
  <c r="N9" i="3" s="1"/>
  <c r="N4" i="2"/>
  <c r="N5" i="2"/>
  <c r="N6" i="2"/>
  <c r="N7" i="2"/>
  <c r="N8" i="2"/>
  <c r="N9" i="2"/>
  <c r="N10" i="2"/>
  <c r="N11" i="2"/>
  <c r="N12" i="2"/>
  <c r="N13" i="2"/>
  <c r="N14" i="2"/>
  <c r="N15" i="2"/>
  <c r="N16" i="2"/>
  <c r="N17" i="2"/>
  <c r="N18" i="2"/>
  <c r="N19" i="2"/>
  <c r="N20" i="2"/>
  <c r="N21" i="2"/>
  <c r="N22" i="2"/>
  <c r="N23" i="2"/>
  <c r="N24" i="2"/>
  <c r="N25" i="2"/>
  <c r="N5" i="3" s="1"/>
  <c r="N10" i="3" s="1"/>
  <c r="N3" i="2"/>
  <c r="M4" i="2"/>
  <c r="M5" i="2"/>
  <c r="M6" i="2"/>
  <c r="M7" i="2"/>
  <c r="M8" i="2"/>
  <c r="M9" i="2"/>
  <c r="M10" i="2"/>
  <c r="M11" i="2"/>
  <c r="M12" i="2"/>
  <c r="M13" i="2"/>
  <c r="M14" i="2"/>
  <c r="M15" i="2"/>
  <c r="M16" i="2"/>
  <c r="M17" i="2"/>
  <c r="M18" i="2"/>
  <c r="M19" i="2"/>
  <c r="M20" i="2"/>
  <c r="M21" i="2"/>
  <c r="M22" i="2"/>
  <c r="M23" i="2"/>
  <c r="M24" i="2"/>
  <c r="M25" i="2"/>
  <c r="N8" i="3" l="1"/>
  <c r="M3" i="2"/>
  <c r="M3" i="3" l="1"/>
  <c r="M4" i="3" s="1"/>
  <c r="M9" i="3" s="1"/>
  <c r="M5" i="3"/>
  <c r="M10" i="3" s="1"/>
  <c r="M8" i="3" l="1"/>
  <c r="C5" i="3"/>
  <c r="C10" i="3" s="1"/>
  <c r="D5" i="3"/>
  <c r="D10" i="3" s="1"/>
  <c r="E5" i="3"/>
  <c r="E10" i="3" s="1"/>
  <c r="F5" i="3"/>
  <c r="F10" i="3" s="1"/>
  <c r="G5" i="3"/>
  <c r="G10" i="3" s="1"/>
  <c r="H5" i="3"/>
  <c r="H10" i="3" s="1"/>
  <c r="I5" i="3"/>
  <c r="I10" i="3" s="1"/>
  <c r="J5" i="3"/>
  <c r="J10" i="3" s="1"/>
  <c r="K5" i="3"/>
  <c r="K10" i="3" s="1"/>
  <c r="L5" i="3"/>
  <c r="L10" i="3" s="1"/>
  <c r="B5" i="3"/>
  <c r="B10" i="3" s="1"/>
  <c r="C4" i="3"/>
  <c r="C9" i="3" s="1"/>
  <c r="F4" i="3"/>
  <c r="F9" i="3" s="1"/>
  <c r="G4" i="3"/>
  <c r="G9" i="3" s="1"/>
  <c r="C3" i="3"/>
  <c r="C8" i="3" s="1"/>
  <c r="D3" i="3"/>
  <c r="D4" i="3" s="1"/>
  <c r="D9" i="3" s="1"/>
  <c r="E3" i="3"/>
  <c r="E4" i="3" s="1"/>
  <c r="E9" i="3" s="1"/>
  <c r="F3" i="3"/>
  <c r="F8" i="3" s="1"/>
  <c r="G3" i="3"/>
  <c r="G8" i="3" s="1"/>
  <c r="H3" i="3"/>
  <c r="H4" i="3" s="1"/>
  <c r="H9" i="3" s="1"/>
  <c r="I3" i="3"/>
  <c r="I4" i="3" s="1"/>
  <c r="I9" i="3" s="1"/>
  <c r="J3" i="3"/>
  <c r="J8" i="3" s="1"/>
  <c r="K3" i="3"/>
  <c r="K8" i="3" s="1"/>
  <c r="L3" i="3"/>
  <c r="L4" i="3" s="1"/>
  <c r="L9" i="3" s="1"/>
  <c r="B3" i="3"/>
  <c r="B4" i="3" s="1"/>
  <c r="B9" i="3" s="1"/>
  <c r="E8" i="3" l="1"/>
  <c r="K4" i="3"/>
  <c r="K9" i="3" s="1"/>
  <c r="B8" i="3"/>
  <c r="J4" i="3"/>
  <c r="J9" i="3" s="1"/>
  <c r="I8" i="3"/>
  <c r="L8" i="3"/>
  <c r="D8" i="3"/>
  <c r="H8" i="3"/>
</calcChain>
</file>

<file path=xl/sharedStrings.xml><?xml version="1.0" encoding="utf-8"?>
<sst xmlns="http://schemas.openxmlformats.org/spreadsheetml/2006/main" count="360" uniqueCount="139">
  <si>
    <t>Bridgend</t>
  </si>
  <si>
    <t>Caerphilly</t>
  </si>
  <si>
    <t>Cardiff</t>
  </si>
  <si>
    <t>Carmarthenshire</t>
  </si>
  <si>
    <t>Ceredigion</t>
  </si>
  <si>
    <t>Swansea</t>
  </si>
  <si>
    <t>Conwy</t>
  </si>
  <si>
    <t>Denbighshire</t>
  </si>
  <si>
    <t>Flintshire</t>
  </si>
  <si>
    <t>Gwynedd</t>
  </si>
  <si>
    <t>Monmouthshire</t>
  </si>
  <si>
    <t>Newport</t>
  </si>
  <si>
    <t>Pembrokeshire</t>
  </si>
  <si>
    <t>Powys</t>
  </si>
  <si>
    <t>Torfaen</t>
  </si>
  <si>
    <t>Wrexham</t>
  </si>
  <si>
    <t>Blaenau Gwent</t>
  </si>
  <si>
    <t>Isle of Anglesey</t>
  </si>
  <si>
    <t>Merthyr Tydfil</t>
  </si>
  <si>
    <t>Neath Port Talbot</t>
  </si>
  <si>
    <t>Rhondda Cynon Taf</t>
  </si>
  <si>
    <t>Vale of Glamorgan</t>
  </si>
  <si>
    <t>WALES</t>
  </si>
  <si>
    <t>2008/09</t>
  </si>
  <si>
    <t>2005/06</t>
  </si>
  <si>
    <t>2006/07</t>
  </si>
  <si>
    <t>2007/08</t>
  </si>
  <si>
    <t>2009/10</t>
  </si>
  <si>
    <t>2010/11</t>
  </si>
  <si>
    <t>2011/12</t>
  </si>
  <si>
    <t>Authority</t>
  </si>
  <si>
    <t>BMW Landfilled</t>
  </si>
  <si>
    <t>LAS Allowance</t>
  </si>
  <si>
    <t>2004/05*</t>
  </si>
  <si>
    <t>% Allowance Used</t>
  </si>
  <si>
    <t>GDB a dirlanwyd</t>
  </si>
  <si>
    <t>Lwfans CLT</t>
  </si>
  <si>
    <t>% o’r lwfans a ddefnyddiwyd</t>
  </si>
  <si>
    <t>Abertawe</t>
  </si>
  <si>
    <t>Bro Morgannwg</t>
  </si>
  <si>
    <t>Caerffili</t>
  </si>
  <si>
    <t>Casnewydd</t>
  </si>
  <si>
    <t>Castell Nedd Port Talbot</t>
  </si>
  <si>
    <t>Merthyr Tudful</t>
  </si>
  <si>
    <t>Pen-y-bont ar Ogwr</t>
  </si>
  <si>
    <t>Sir Benfro</t>
  </si>
  <si>
    <t>Sir Ddinbych</t>
  </si>
  <si>
    <t>Sir Fynwy</t>
  </si>
  <si>
    <t>Sir Gaerfyrddin</t>
  </si>
  <si>
    <t>Sir y Fflint</t>
  </si>
  <si>
    <t>Wrecsam</t>
  </si>
  <si>
    <t>Ynys Môn</t>
  </si>
  <si>
    <t>Caerdydd</t>
  </si>
  <si>
    <t xml:space="preserve">Awdurdod </t>
  </si>
  <si>
    <t>CYMRU</t>
  </si>
  <si>
    <t>2012/13</t>
  </si>
  <si>
    <t>Lwfansau CLT</t>
  </si>
  <si>
    <t>LAS Allowances</t>
  </si>
  <si>
    <t>Canran y Lwfans CLT a Ddefnyddiwyd</t>
  </si>
  <si>
    <t>Percent of LAS Allowance Used</t>
  </si>
  <si>
    <t>2013/14</t>
  </si>
  <si>
    <t>2014/15</t>
  </si>
  <si>
    <t>*2004/05 represents a half year</t>
  </si>
  <si>
    <t>*Cynrychiola 2004/05 hanner blwyddyn</t>
  </si>
  <si>
    <t>Biodegradable Muncipal Waste (BMW) Landfilled</t>
  </si>
  <si>
    <t>Gwastraff Dinesig Bioddiraddadwy (GDB) a Dirlanwyd</t>
  </si>
  <si>
    <t>2015/16</t>
  </si>
  <si>
    <t>Title</t>
  </si>
  <si>
    <t>Last Update</t>
  </si>
  <si>
    <t>Next Update</t>
  </si>
  <si>
    <t>Publishing Organistation</t>
  </si>
  <si>
    <t>Source</t>
  </si>
  <si>
    <t>Contact email</t>
  </si>
  <si>
    <t>Designation</t>
  </si>
  <si>
    <t>Lowest Level of Geographical dissaggregation</t>
  </si>
  <si>
    <t>Geogrpahical Coverage</t>
  </si>
  <si>
    <t>Languages Covered</t>
  </si>
  <si>
    <t>Teitl</t>
  </si>
  <si>
    <t>Diweddariad diwethaf</t>
  </si>
  <si>
    <t>Diweddariad nesaf</t>
  </si>
  <si>
    <t>Sefydliad cyhoeddi</t>
  </si>
  <si>
    <t>Ffynhonnell 1</t>
  </si>
  <si>
    <t>Cyswllt ebost</t>
  </si>
  <si>
    <t>Dynodiad</t>
  </si>
  <si>
    <t>Lefel isaf o ddadelfennu daearyddol</t>
  </si>
  <si>
    <t>Cwmpas daearyddol</t>
  </si>
  <si>
    <t>Cwmpas ieithyddol</t>
  </si>
  <si>
    <t>Saesneg a Chymraeg</t>
  </si>
  <si>
    <t>Cymru</t>
  </si>
  <si>
    <t>Awdurdodau lleol </t>
  </si>
  <si>
    <t>Cyfoeth Naturiol Cymru </t>
  </si>
  <si>
    <t>WasteDataFlow</t>
  </si>
  <si>
    <t>Register of the Landfill Allowances Scheme (LAS) in Wales</t>
  </si>
  <si>
    <t>Cofrestr Cynllun Lwfansau Tirlenwi (CLT) Cymru o 2004 ymlaen</t>
  </si>
  <si>
    <t>METADATA</t>
  </si>
  <si>
    <t>Natural Resouces Wales</t>
  </si>
  <si>
    <t>Official Statistics</t>
  </si>
  <si>
    <t>Local authorities</t>
  </si>
  <si>
    <t>Wales</t>
  </si>
  <si>
    <t>English and Welsh</t>
  </si>
  <si>
    <t>High Level Information</t>
  </si>
  <si>
    <t>Gwybodaeth lefel uchel</t>
  </si>
  <si>
    <t>General description</t>
  </si>
  <si>
    <t>Data on municipal waste was collected using an online reporting system for waste data called 'WasteDataFlow'. In Wales, this is managed by Natural Resources Wales. </t>
  </si>
  <si>
    <t>Frequency of publication</t>
  </si>
  <si>
    <t>Annual </t>
  </si>
  <si>
    <t>Data reference periods</t>
  </si>
  <si>
    <t>Disgrifiad cyffredinol</t>
  </si>
  <si>
    <t>Casglwyd data ar wastraff trefol gan ddefnyddio system adrodd ar-lein ar gyfer data ar wastraff o'r enw 'WasteDataFlow'. Yng Nghymru, mae hyn yn cael ei reoli gan Cyfoeth Naturiol Cymru.</t>
  </si>
  <si>
    <t>Amlder cyhoeddi</t>
  </si>
  <si>
    <t>Blynyddol </t>
  </si>
  <si>
    <t>Cyfnodau data dan sylw</t>
  </si>
  <si>
    <t>Gwybodaeth cryno</t>
  </si>
  <si>
    <t>Summary Information</t>
  </si>
  <si>
    <t>Weblinks</t>
  </si>
  <si>
    <t>Dolenni'r we</t>
  </si>
  <si>
    <t>https://naturalresources.wales/waste/landfill-allowance-scheme/?lang=en</t>
  </si>
  <si>
    <t>https://naturalresources.wales/waste/landfill-allowance-scheme/?lang=cy</t>
  </si>
  <si>
    <t xml:space="preserve">Rheoli Gwastraff Awdurdod Lleol </t>
  </si>
  <si>
    <t>Local authority municipal waste</t>
  </si>
  <si>
    <t>Landfill Allowances Scheme</t>
  </si>
  <si>
    <t>Cynllun Lwfansau Tirlenwi</t>
  </si>
  <si>
    <t>http://www.wastedataflow.org</t>
  </si>
  <si>
    <t>Keywords:</t>
  </si>
  <si>
    <t>Allweddeiriau:</t>
  </si>
  <si>
    <t>2004/05 onwards </t>
  </si>
  <si>
    <t>2004/05 ymlaen </t>
  </si>
  <si>
    <t>Ystadegau swyddogol</t>
  </si>
  <si>
    <t>2016/17</t>
  </si>
  <si>
    <t>john.fry@naturalresourceswales.gov.uk</t>
  </si>
  <si>
    <t>john.fry@cyfoethnaturiolcymru.gov.uk</t>
  </si>
  <si>
    <t>2017/18</t>
  </si>
  <si>
    <t>2018/19</t>
  </si>
  <si>
    <t>2019/20</t>
  </si>
  <si>
    <t>November 2020</t>
  </si>
  <si>
    <t>N/A</t>
  </si>
  <si>
    <t>Tachwedd 2020</t>
  </si>
  <si>
    <r>
      <rPr>
        <b/>
        <u/>
        <sz val="10"/>
        <color theme="1"/>
        <rFont val="Calibri"/>
        <family val="2"/>
        <scheme val="minor"/>
      </rPr>
      <t>Register of the Landfill Allowances Scheme (LAS) in Wales, 2004 onwards.</t>
    </r>
    <r>
      <rPr>
        <sz val="10"/>
        <color theme="1"/>
        <rFont val="Calibri"/>
        <family val="2"/>
        <scheme val="minor"/>
      </rPr>
      <t xml:space="preserve">
</t>
    </r>
    <r>
      <rPr>
        <b/>
        <sz val="10"/>
        <color theme="1"/>
        <rFont val="Calibri"/>
        <family val="2"/>
        <scheme val="minor"/>
      </rPr>
      <t>1. Introducing LAS</t>
    </r>
    <r>
      <rPr>
        <sz val="10"/>
        <color theme="1"/>
        <rFont val="Calibri"/>
        <family val="2"/>
        <scheme val="minor"/>
      </rPr>
      <t xml:space="preserve">
The Landfill Allowances Scheme (LAS) Wales was established through the Landfill Allowances Scheme (Wales) Regulations 2004. The purpose of the scheme is to ensure diversion of biodegradable municipal waste (BMW) from landfill. This is done by setting limits on the amount of BMW waste that Local Authorities (LAs) in Wales can landfill.  Natural Resources Wales is the Monitoring Authority for the scheme and we have a duty to report performance against the LAs’ annual allowance allocations and report the total for Wales. 
More information relating to the allocation of allowances can be found in the Welsh Government document entitled ‘The Landfill Alowance Scheme: Allocation of Allowances 2009-2020’.
The LAS Regulations also define the biodegradability of municipal waste.  They state that the amount of biodegradable waste in an amount of local authority collected municipal waste is deemed to be sixty one per cent of the collected municipal waste.  The Welsh Government has reviewed the deemed biodegradability and concluded that this figure is still appropriate. 
</t>
    </r>
    <r>
      <rPr>
        <b/>
        <sz val="10"/>
        <color theme="1"/>
        <rFont val="Calibri"/>
        <family val="2"/>
        <scheme val="minor"/>
      </rPr>
      <t>2. Landfill Allowances Register</t>
    </r>
    <r>
      <rPr>
        <sz val="10"/>
        <color theme="1"/>
        <rFont val="Calibri"/>
        <family val="2"/>
        <scheme val="minor"/>
      </rPr>
      <t xml:space="preserve">
Natural Resources Wales have a duty under the LAS Regulations to establish and maintain a landfill allowances register of LAS allowance and BMW landfilled for each waste disposal authority in Wales.  This document serves as that register.
</t>
    </r>
    <r>
      <rPr>
        <b/>
        <sz val="10"/>
        <color theme="1"/>
        <rFont val="Calibri"/>
        <family val="2"/>
        <scheme val="minor"/>
      </rPr>
      <t>3. Results</t>
    </r>
    <r>
      <rPr>
        <sz val="10"/>
        <color theme="1"/>
        <rFont val="Calibri"/>
        <family val="2"/>
        <scheme val="minor"/>
      </rPr>
      <t xml:space="preserve">
The tables and charts show the annual LAS data for each waste disposal authority in Wales since the beginning of the scheme in October 2004.
</t>
    </r>
    <r>
      <rPr>
        <b/>
        <sz val="10"/>
        <color theme="1"/>
        <rFont val="Calibri"/>
        <family val="2"/>
        <scheme val="minor"/>
      </rPr>
      <t>Table 1</t>
    </r>
    <r>
      <rPr>
        <sz val="10"/>
        <color theme="1"/>
        <rFont val="Calibri"/>
        <family val="2"/>
        <scheme val="minor"/>
      </rPr>
      <t xml:space="preserve"> shows the LAS allowances for each Welsh waste disposal authority since October 2004.
</t>
    </r>
    <r>
      <rPr>
        <b/>
        <sz val="10"/>
        <color theme="1"/>
        <rFont val="Calibri"/>
        <family val="2"/>
        <scheme val="minor"/>
      </rPr>
      <t>Table 2</t>
    </r>
    <r>
      <rPr>
        <sz val="10"/>
        <color theme="1"/>
        <rFont val="Calibri"/>
        <family val="2"/>
        <scheme val="minor"/>
      </rPr>
      <t xml:space="preserve"> shows the tonnage of biodegradable waste landfilled by each Welsh waste disposal authority since October 2004.
</t>
    </r>
    <r>
      <rPr>
        <b/>
        <sz val="10"/>
        <color theme="1"/>
        <rFont val="Calibri"/>
        <family val="2"/>
        <scheme val="minor"/>
      </rPr>
      <t>Table 3</t>
    </r>
    <r>
      <rPr>
        <sz val="10"/>
        <color theme="1"/>
        <rFont val="Calibri"/>
        <family val="2"/>
        <scheme val="minor"/>
      </rPr>
      <t xml:space="preserve"> shows a percentage comparison of biodegradable waste landfilled to allowance for each Welsh waste disposal authority since October 2004.
</t>
    </r>
    <r>
      <rPr>
        <b/>
        <sz val="10"/>
        <color theme="1"/>
        <rFont val="Calibri"/>
        <family val="2"/>
        <scheme val="minor"/>
      </rPr>
      <t>Figure 1</t>
    </r>
    <r>
      <rPr>
        <sz val="10"/>
        <color theme="1"/>
        <rFont val="Calibri"/>
        <family val="2"/>
        <scheme val="minor"/>
      </rPr>
      <t xml:space="preserve"> shows a graphical representation of the data in tables 1-3 for Wales.
</t>
    </r>
    <r>
      <rPr>
        <b/>
        <sz val="10"/>
        <color theme="1"/>
        <rFont val="Calibri"/>
        <family val="2"/>
        <scheme val="minor"/>
      </rPr>
      <t xml:space="preserve">Official Statistics
</t>
    </r>
    <r>
      <rPr>
        <sz val="10"/>
        <color theme="1"/>
        <rFont val="Calibri"/>
        <family val="2"/>
        <scheme val="minor"/>
      </rPr>
      <t>The information within this report is categorised as Official Statistics, and has been produced and published according to arrangements approved by the UK Statistics Authority. For more information about Official Statistics and the UK Statistics Authority visit www.statisticsauthority.gov.uk.  
For statistical matters relating to this publication please contact Alex Ross: alexander.ross@cyfoethnaturiolcymru.gov.uk 
© Natural Resources Wales
All rights reserved. This document may be reproduced with prior permission of Natural Resources Wales</t>
    </r>
  </si>
  <si>
    <r>
      <rPr>
        <b/>
        <u/>
        <sz val="10"/>
        <color theme="1"/>
        <rFont val="Calibri"/>
        <family val="2"/>
        <scheme val="minor"/>
      </rPr>
      <t>Cofrestr Cynllun Lwfansau Tirlenwi (CLT) Cymru o 2004 ymlaen.</t>
    </r>
    <r>
      <rPr>
        <sz val="10"/>
        <color theme="1"/>
        <rFont val="Calibri"/>
        <family val="2"/>
        <scheme val="minor"/>
      </rPr>
      <t xml:space="preserve">
</t>
    </r>
    <r>
      <rPr>
        <b/>
        <sz val="10"/>
        <color theme="1"/>
        <rFont val="Calibri"/>
        <family val="2"/>
        <scheme val="minor"/>
      </rPr>
      <t>1. Cyflwyno’r CLT</t>
    </r>
    <r>
      <rPr>
        <sz val="10"/>
        <color theme="1"/>
        <rFont val="Calibri"/>
        <family val="2"/>
        <scheme val="minor"/>
      </rPr>
      <t xml:space="preserve">
Sefydlwyd Cynllun Lwfansau Tirlenwi (CLT) Cymru trwy Reoliadau Cynllun Lwfansau Tirlenwi (Cymru) 2004. Diben y cynllun yw sicrhau dargyfeirio gwastraff dinesig bioddiraddadwy (GDB) rhag ei gladdu. Gwneir hyn trwy osod cyfyngiadau ar faint o wastraff GDB y gall Awdurdodau Lleol (ALl) Cymru ei gladdu. Cyfoeth Naturiol Cymru yw’r Awdurdod Arolygu ar gyfer y cynllun, a’n dyletswydd ni yw rhoi gwybod am berfformiad o gymharu â dyraniadau lwfans blynyddol yr ALl, ac am y cyfanswm yng Nghymru. 
Ceir gwybodaeth ychwanegol ynglyn a dosbarthu lwfansau mewn dogfen Llywodraeth Cymru o’r enw: ‘Cynllun Lwfansau Tirlenwi: Drynnau lwfansau 2009-2012’.
Mae’r Rheoliadau CTL yn diffinio bioddiraddadwyedd gwastraff dinesig, hefyd. Datganant yr ystyrir bod cyfanswm y gwastraff bioddiraddadwy mewn gwastraff dinesig casgledig awdurdod lleol yn 61% o’r gwastraff dinesig casgledig. Mae Llywodraeth Cymru wedi adolygu’r bioddiradwyedd ystyriedig, ac wedi dod i’r casgliad bod y ffigur hwn eto’n addas.   
</t>
    </r>
    <r>
      <rPr>
        <b/>
        <sz val="10"/>
        <color theme="1"/>
        <rFont val="Calibri"/>
        <family val="2"/>
        <scheme val="minor"/>
      </rPr>
      <t>2. Y Gofrestr Lwfansau Tirlenwi</t>
    </r>
    <r>
      <rPr>
        <sz val="10"/>
        <color theme="1"/>
        <rFont val="Calibri"/>
        <family val="2"/>
        <scheme val="minor"/>
      </rPr>
      <t xml:space="preserve">
Ein dyletswydd, o dan y Rheoliadau CLT, yw sefydlu a chynnal cofrestr lwfansau tirlenwi o lwfans CLT a GDB tirlanwedig pob un awdurdod gwaredu gwastraff yng Nghymru. Y ddogfen hon yw’r gofrestr honno.  
</t>
    </r>
    <r>
      <rPr>
        <b/>
        <sz val="10"/>
        <color theme="1"/>
        <rFont val="Calibri"/>
        <family val="2"/>
        <scheme val="minor"/>
      </rPr>
      <t>3. Canlyniadau</t>
    </r>
    <r>
      <rPr>
        <sz val="10"/>
        <color theme="1"/>
        <rFont val="Calibri"/>
        <family val="2"/>
        <scheme val="minor"/>
      </rPr>
      <t xml:space="preserve">
Dengys y tablau a’r siart yr wybodaeth CLT flynyddol ar gyfer pob un awdurdod gwaredu gwastraff yng Nghymru ers dechrau’r cynllun yn Hydref 2004.
</t>
    </r>
    <r>
      <rPr>
        <b/>
        <sz val="10"/>
        <color theme="1"/>
        <rFont val="Calibri"/>
        <family val="2"/>
        <scheme val="minor"/>
      </rPr>
      <t>Dengys Tabl 1</t>
    </r>
    <r>
      <rPr>
        <sz val="10"/>
        <color theme="1"/>
        <rFont val="Calibri"/>
        <family val="2"/>
        <scheme val="minor"/>
      </rPr>
      <t xml:space="preserve"> lwfansau CLT pob un awdurdod gwaredu gwastraff yng Nghymru er October 2004.
</t>
    </r>
    <r>
      <rPr>
        <b/>
        <sz val="10"/>
        <color theme="1"/>
        <rFont val="Calibri"/>
        <family val="2"/>
        <scheme val="minor"/>
      </rPr>
      <t>Dengys Tabl 2</t>
    </r>
    <r>
      <rPr>
        <sz val="10"/>
        <color theme="1"/>
        <rFont val="Calibri"/>
        <family val="2"/>
        <scheme val="minor"/>
      </rPr>
      <t xml:space="preserve"> dunelledd y gwastraff bioddiraddadwy a dirlanwyd gan bob un awdurdod gwaredu gwastraff yng Nghymru er October 2004.
</t>
    </r>
    <r>
      <rPr>
        <b/>
        <sz val="10"/>
        <color theme="1"/>
        <rFont val="Calibri"/>
        <family val="2"/>
        <scheme val="minor"/>
      </rPr>
      <t>Dengys Tabl 3</t>
    </r>
    <r>
      <rPr>
        <sz val="10"/>
        <color theme="1"/>
        <rFont val="Calibri"/>
        <family val="2"/>
        <scheme val="minor"/>
      </rPr>
      <t xml:space="preserve"> gymhariaeth canran y gwastraff bioddiraddadwy a dirlanwyd o gymharu â lwfans pob un awdurdod gwaredu gwastraff yng Nghymru er Hydref 2004.
</t>
    </r>
    <r>
      <rPr>
        <b/>
        <sz val="10"/>
        <color theme="1"/>
        <rFont val="Calibri"/>
        <family val="2"/>
        <scheme val="minor"/>
      </rPr>
      <t>Dengys Ffigur 1</t>
    </r>
    <r>
      <rPr>
        <sz val="10"/>
        <color theme="1"/>
        <rFont val="Calibri"/>
        <family val="2"/>
        <scheme val="minor"/>
      </rPr>
      <t xml:space="preserve"> wybodaeth tablau 1-3 Cymru ar ffurf graff.
</t>
    </r>
    <r>
      <rPr>
        <b/>
        <sz val="10"/>
        <color theme="1"/>
        <rFont val="Calibri"/>
        <family val="2"/>
        <scheme val="minor"/>
      </rPr>
      <t>Ystadegau swyddogol</t>
    </r>
    <r>
      <rPr>
        <sz val="10"/>
        <color theme="1"/>
        <rFont val="Calibri"/>
        <family val="2"/>
        <scheme val="minor"/>
      </rPr>
      <t xml:space="preserve">
Ystyrir bod y wybodaeth a geir yn yr adroddiad hwn yn Ystadegau Swyddogol, ac fe'i cynhyrchwyd a'i chyhoeddi yn unol â threfniadau a gymeradwywyd gan Awdurdod Ystadegau'r DU. Am ragor o wybodaeth am Ystadegau Swyddogol ac Awdurdod Ystadegau'r DU, ewch i www.statisticsauthority.gov.uk  
Am faterion ystadegol sydd a wnelo â'r cyhoeddiad hwn, cysylltwch ag Alex Ross: alexander.ross@cyfoethnaturiolcymru.gov.uk 
© Cyfoeth Naturiol Cymru
Cedwir pob hawl. Cewch atgynhyrchu'r ddogfen hon trwy ganiatâd o flaen llaw gan Gyfoeth Naturiol Cymru.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</si>
</sst>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0_ ;\-#,##0\ "/>
  </numFmts>
  <fonts count="18" x14ac:knownFonts="1">
    <font>
      <sz val="12"/>
      <color theme="1"/>
      <name val="Arial"/>
      <family val="2"/>
    </font>
    <font>
      <sz val="8"/>
      <color theme="1"/>
      <name val="Calibri"/>
      <family val="2"/>
      <scheme val="minor"/>
    </font>
    <font>
      <b/>
      <sz val="8"/>
      <color theme="1"/>
      <name val="Calibri"/>
      <family val="2"/>
      <scheme val="minor"/>
    </font>
    <font>
      <sz val="10"/>
      <color theme="1"/>
      <name val="Calibri"/>
      <family val="2"/>
      <scheme val="minor"/>
    </font>
    <font>
      <b/>
      <sz val="10"/>
      <color theme="1"/>
      <name val="Calibri"/>
      <family val="2"/>
      <scheme val="minor"/>
    </font>
    <font>
      <b/>
      <u/>
      <sz val="10"/>
      <color theme="1"/>
      <name val="Calibri"/>
      <family val="2"/>
      <scheme val="minor"/>
    </font>
    <font>
      <sz val="12"/>
      <color theme="1"/>
      <name val="Arial"/>
      <family val="2"/>
    </font>
    <font>
      <sz val="10"/>
      <color theme="1"/>
      <name val="Arial"/>
      <family val="2"/>
    </font>
    <font>
      <b/>
      <sz val="12"/>
      <color theme="1"/>
      <name val="Calibri"/>
      <family val="2"/>
      <scheme val="minor"/>
    </font>
    <font>
      <b/>
      <sz val="14"/>
      <color theme="1"/>
      <name val="Calibri"/>
      <family val="2"/>
      <scheme val="minor"/>
    </font>
    <font>
      <sz val="14"/>
      <color theme="1"/>
      <name val="Calibri"/>
      <family val="2"/>
      <scheme val="minor"/>
    </font>
    <font>
      <i/>
      <sz val="8"/>
      <color theme="1"/>
      <name val="Calibri"/>
      <family val="2"/>
      <scheme val="minor"/>
    </font>
    <font>
      <i/>
      <sz val="10"/>
      <color theme="1"/>
      <name val="Calibri"/>
      <family val="2"/>
      <scheme val="minor"/>
    </font>
    <font>
      <u/>
      <sz val="12"/>
      <color theme="10"/>
      <name val="Arial"/>
      <family val="2"/>
    </font>
    <font>
      <sz val="8"/>
      <name val="Calibri"/>
      <family val="2"/>
      <scheme val="minor"/>
    </font>
    <font>
      <b/>
      <u/>
      <sz val="8"/>
      <name val="Calibri"/>
      <family val="2"/>
      <scheme val="minor"/>
    </font>
    <font>
      <b/>
      <sz val="8"/>
      <name val="Calibri"/>
      <family val="2"/>
      <scheme val="minor"/>
    </font>
    <font>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6" tint="0.39997558519241921"/>
        <bgColor indexed="64"/>
      </patternFill>
    </fill>
    <fill>
      <patternFill patternType="solid">
        <fgColor theme="6" tint="-0.249977111117893"/>
        <bgColor indexed="64"/>
      </patternFill>
    </fill>
  </fills>
  <borders count="4">
    <border>
      <left/>
      <right/>
      <top/>
      <bottom/>
      <diagonal/>
    </border>
    <border>
      <left style="medium">
        <color indexed="64"/>
      </left>
      <right/>
      <top/>
      <bottom/>
      <diagonal/>
    </border>
    <border>
      <left/>
      <right/>
      <top style="thin">
        <color theme="0"/>
      </top>
      <bottom style="thin">
        <color theme="0"/>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6" fillId="0" borderId="0" applyFont="0" applyFill="0" applyBorder="0" applyAlignment="0" applyProtection="0"/>
    <xf numFmtId="0" fontId="13" fillId="0" borderId="0" applyNumberFormat="0" applyFill="0" applyBorder="0" applyAlignment="0" applyProtection="0"/>
  </cellStyleXfs>
  <cellXfs count="72">
    <xf numFmtId="0" fontId="0" fillId="0" borderId="0" xfId="0"/>
    <xf numFmtId="0" fontId="3" fillId="0" borderId="0" xfId="0" applyFont="1"/>
    <xf numFmtId="0" fontId="1" fillId="0" borderId="0" xfId="0" applyFont="1" applyFill="1" applyBorder="1"/>
    <xf numFmtId="3" fontId="1" fillId="0" borderId="0" xfId="0" applyNumberFormat="1" applyFont="1" applyFill="1" applyBorder="1"/>
    <xf numFmtId="0" fontId="1" fillId="0" borderId="0" xfId="0" applyFont="1" applyFill="1" applyBorder="1" applyAlignment="1">
      <alignment horizontal="right" vertical="center" wrapText="1"/>
    </xf>
    <xf numFmtId="0" fontId="2" fillId="0" borderId="0" xfId="0" applyFont="1" applyFill="1" applyBorder="1" applyAlignment="1">
      <alignment horizontal="right"/>
    </xf>
    <xf numFmtId="0" fontId="2" fillId="0" borderId="0" xfId="0" applyFont="1" applyFill="1" applyBorder="1" applyAlignment="1">
      <alignment horizontal="left"/>
    </xf>
    <xf numFmtId="0" fontId="2" fillId="0" borderId="0" xfId="0" applyFont="1" applyFill="1" applyBorder="1"/>
    <xf numFmtId="164" fontId="1" fillId="0" borderId="0" xfId="0" applyNumberFormat="1" applyFont="1" applyFill="1" applyBorder="1" applyAlignment="1">
      <alignment horizontal="right"/>
    </xf>
    <xf numFmtId="0" fontId="2" fillId="0" borderId="0" xfId="0" applyFont="1" applyFill="1" applyBorder="1" applyAlignment="1">
      <alignment horizontal="right" vertical="center" wrapText="1"/>
    </xf>
    <xf numFmtId="3" fontId="4" fillId="0" borderId="0" xfId="0" applyNumberFormat="1" applyFont="1" applyBorder="1" applyAlignment="1">
      <alignment horizontal="center" vertical="center"/>
    </xf>
    <xf numFmtId="0" fontId="3" fillId="0" borderId="0" xfId="0" applyFont="1" applyAlignment="1">
      <alignment horizontal="center"/>
    </xf>
    <xf numFmtId="165" fontId="1" fillId="0" borderId="0" xfId="1" applyNumberFormat="1" applyFont="1" applyFill="1" applyBorder="1" applyAlignment="1">
      <alignment horizontal="right"/>
    </xf>
    <xf numFmtId="164" fontId="1" fillId="0" borderId="0" xfId="0" applyNumberFormat="1" applyFont="1" applyFill="1" applyBorder="1"/>
    <xf numFmtId="165" fontId="1" fillId="0" borderId="0" xfId="0" applyNumberFormat="1" applyFont="1" applyFill="1" applyBorder="1"/>
    <xf numFmtId="0" fontId="5" fillId="0" borderId="0" xfId="0" applyFont="1" applyFill="1" applyBorder="1" applyAlignment="1">
      <alignment horizontal="center" vertical="center"/>
    </xf>
    <xf numFmtId="0" fontId="3" fillId="0" borderId="0" xfId="0" applyFont="1" applyAlignment="1"/>
    <xf numFmtId="0" fontId="4" fillId="0" borderId="0" xfId="0" applyFont="1" applyBorder="1" applyAlignment="1"/>
    <xf numFmtId="0" fontId="3" fillId="0" borderId="0" xfId="0" applyFont="1" applyBorder="1" applyAlignment="1"/>
    <xf numFmtId="0" fontId="7" fillId="0" borderId="0" xfId="0" applyFont="1" applyAlignment="1"/>
    <xf numFmtId="0" fontId="8" fillId="0" borderId="0" xfId="0" applyFont="1" applyBorder="1" applyAlignment="1"/>
    <xf numFmtId="0" fontId="4" fillId="0" borderId="0" xfId="0" applyFont="1" applyBorder="1" applyAlignment="1">
      <alignment horizontal="left" vertical="center"/>
    </xf>
    <xf numFmtId="166" fontId="4" fillId="0" borderId="0" xfId="1" applyNumberFormat="1" applyFont="1" applyBorder="1" applyAlignment="1">
      <alignment horizont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xf>
    <xf numFmtId="0" fontId="8" fillId="0" borderId="0" xfId="0" applyFont="1" applyFill="1" applyBorder="1" applyAlignment="1"/>
    <xf numFmtId="0" fontId="4" fillId="2" borderId="0" xfId="0" applyFont="1" applyFill="1" applyBorder="1" applyAlignment="1">
      <alignment horizontal="left" vertical="center"/>
    </xf>
    <xf numFmtId="3" fontId="4" fillId="2" borderId="0" xfId="0" applyNumberFormat="1" applyFont="1" applyFill="1" applyBorder="1" applyAlignment="1">
      <alignment horizontal="center" vertical="center"/>
    </xf>
    <xf numFmtId="166" fontId="4" fillId="2" borderId="0" xfId="1" applyNumberFormat="1" applyFont="1" applyFill="1" applyBorder="1" applyAlignment="1">
      <alignment horizontal="center"/>
    </xf>
    <xf numFmtId="0" fontId="10" fillId="0" borderId="0" xfId="0" applyFont="1" applyAlignment="1"/>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3" fontId="8" fillId="0" borderId="0" xfId="0" applyNumberFormat="1" applyFont="1" applyFill="1" applyBorder="1" applyAlignment="1">
      <alignment horizontal="center" vertical="center"/>
    </xf>
    <xf numFmtId="166" fontId="8" fillId="0" borderId="0" xfId="1" applyNumberFormat="1" applyFont="1" applyFill="1" applyBorder="1" applyAlignment="1">
      <alignment horizontal="center"/>
    </xf>
    <xf numFmtId="0" fontId="4" fillId="2" borderId="0" xfId="0" applyFont="1" applyFill="1" applyBorder="1" applyAlignment="1"/>
    <xf numFmtId="0" fontId="8" fillId="0" borderId="0" xfId="0" applyFont="1" applyBorder="1" applyAlignment="1">
      <alignment horizontal="left" vertical="center"/>
    </xf>
    <xf numFmtId="0" fontId="8" fillId="0" borderId="1" xfId="0" applyFont="1" applyFill="1" applyBorder="1" applyAlignment="1">
      <alignment horizontal="left" vertical="center"/>
    </xf>
    <xf numFmtId="0" fontId="11" fillId="0" borderId="0" xfId="0" applyFont="1" applyAlignment="1"/>
    <xf numFmtId="164" fontId="4" fillId="2" borderId="2" xfId="0" applyNumberFormat="1" applyFont="1" applyFill="1" applyBorder="1" applyAlignment="1">
      <alignment horizontal="center" vertical="center"/>
    </xf>
    <xf numFmtId="164" fontId="4" fillId="2" borderId="2" xfId="1" applyNumberFormat="1" applyFont="1" applyFill="1" applyBorder="1" applyAlignment="1">
      <alignment horizontal="center"/>
    </xf>
    <xf numFmtId="0" fontId="3" fillId="0" borderId="0" xfId="0" applyFont="1" applyFill="1" applyBorder="1" applyAlignment="1">
      <alignment horizontal="left"/>
    </xf>
    <xf numFmtId="0" fontId="7" fillId="0" borderId="0" xfId="0" applyFont="1" applyFill="1" applyAlignment="1">
      <alignment horizontal="left"/>
    </xf>
    <xf numFmtId="0" fontId="7" fillId="0" borderId="0" xfId="0" applyFont="1" applyAlignment="1">
      <alignment horizontal="left"/>
    </xf>
    <xf numFmtId="0" fontId="3" fillId="0" borderId="0" xfId="0" applyFont="1" applyFill="1" applyAlignment="1">
      <alignment horizontal="left"/>
    </xf>
    <xf numFmtId="0" fontId="3" fillId="0" borderId="0" xfId="0" applyFont="1" applyFill="1" applyBorder="1" applyAlignment="1">
      <alignment horizontal="left" vertical="center"/>
    </xf>
    <xf numFmtId="164" fontId="8" fillId="2" borderId="2" xfId="0" applyNumberFormat="1" applyFont="1" applyFill="1" applyBorder="1" applyAlignment="1">
      <alignment horizontal="center" vertical="center"/>
    </xf>
    <xf numFmtId="164" fontId="8" fillId="2" borderId="2" xfId="1" applyNumberFormat="1" applyFont="1" applyFill="1" applyBorder="1" applyAlignment="1">
      <alignment horizontal="center"/>
    </xf>
    <xf numFmtId="0" fontId="0" fillId="0" borderId="0" xfId="0" applyFont="1" applyAlignment="1"/>
    <xf numFmtId="0" fontId="15" fillId="0" borderId="0" xfId="0" applyFont="1" applyAlignment="1">
      <alignment horizontal="left"/>
    </xf>
    <xf numFmtId="0" fontId="14" fillId="0" borderId="0" xfId="0" applyFont="1" applyAlignment="1">
      <alignment horizontal="left"/>
    </xf>
    <xf numFmtId="0" fontId="14" fillId="0" borderId="0" xfId="0" applyFont="1" applyAlignment="1">
      <alignment horizontal="left" vertical="top"/>
    </xf>
    <xf numFmtId="0" fontId="14" fillId="0" borderId="3" xfId="0" applyFont="1" applyBorder="1" applyAlignment="1">
      <alignment horizontal="left"/>
    </xf>
    <xf numFmtId="0" fontId="16" fillId="0" borderId="3" xfId="0" applyFont="1" applyBorder="1" applyAlignment="1">
      <alignment horizontal="left"/>
    </xf>
    <xf numFmtId="49" fontId="14" fillId="0" borderId="3" xfId="0" applyNumberFormat="1" applyFont="1" applyBorder="1" applyAlignment="1">
      <alignment horizontal="left"/>
    </xf>
    <xf numFmtId="0" fontId="16" fillId="0" borderId="3" xfId="0" applyFont="1" applyBorder="1" applyAlignment="1">
      <alignment horizontal="left" vertical="top"/>
    </xf>
    <xf numFmtId="0" fontId="14" fillId="0" borderId="3" xfId="0" applyFont="1" applyBorder="1" applyAlignment="1">
      <alignment horizontal="left" vertical="top" wrapText="1"/>
    </xf>
    <xf numFmtId="0" fontId="16" fillId="0" borderId="3" xfId="0" applyFont="1" applyBorder="1" applyAlignment="1">
      <alignment horizontal="left" vertical="center"/>
    </xf>
    <xf numFmtId="0" fontId="14" fillId="0" borderId="3" xfId="2" applyFont="1" applyBorder="1" applyAlignment="1">
      <alignment horizontal="left"/>
    </xf>
    <xf numFmtId="164" fontId="4" fillId="3" borderId="2" xfId="1" applyNumberFormat="1" applyFont="1" applyFill="1" applyBorder="1" applyAlignment="1">
      <alignment horizontal="center"/>
    </xf>
    <xf numFmtId="0" fontId="1" fillId="0" borderId="3" xfId="2" applyFont="1" applyBorder="1" applyAlignment="1">
      <alignment horizontal="left"/>
    </xf>
    <xf numFmtId="164" fontId="8" fillId="5" borderId="2" xfId="1" applyNumberFormat="1" applyFont="1" applyFill="1" applyBorder="1" applyAlignment="1">
      <alignment horizontal="center"/>
    </xf>
    <xf numFmtId="164" fontId="4" fillId="4" borderId="2" xfId="1" applyNumberFormat="1" applyFont="1" applyFill="1" applyBorder="1" applyAlignment="1">
      <alignment horizontal="center"/>
    </xf>
    <xf numFmtId="164" fontId="4" fillId="5" borderId="2" xfId="1" applyNumberFormat="1" applyFont="1" applyFill="1" applyBorder="1" applyAlignment="1">
      <alignment horizontal="center"/>
    </xf>
    <xf numFmtId="10" fontId="4" fillId="2" borderId="2" xfId="1" applyNumberFormat="1" applyFont="1" applyFill="1" applyBorder="1" applyAlignment="1">
      <alignment horizontal="center"/>
    </xf>
    <xf numFmtId="0" fontId="3" fillId="0" borderId="0" xfId="0" applyFont="1" applyFill="1" applyBorder="1" applyAlignment="1">
      <alignment horizontal="left" vertical="top"/>
    </xf>
    <xf numFmtId="0" fontId="3" fillId="0" borderId="0" xfId="0" applyFont="1" applyFill="1" applyBorder="1" applyAlignment="1">
      <alignment vertical="top"/>
    </xf>
    <xf numFmtId="0" fontId="7" fillId="0" borderId="0" xfId="0" applyFont="1" applyFill="1" applyBorder="1" applyAlignment="1">
      <alignment horizontal="left"/>
    </xf>
    <xf numFmtId="0" fontId="12" fillId="0" borderId="0" xfId="0" applyFont="1" applyFill="1" applyBorder="1" applyAlignment="1">
      <alignment horizontal="left"/>
    </xf>
    <xf numFmtId="0" fontId="7" fillId="0" borderId="0" xfId="0" applyFont="1" applyBorder="1" applyAlignment="1">
      <alignment horizontal="left"/>
    </xf>
    <xf numFmtId="0" fontId="3" fillId="0" borderId="3" xfId="0" applyFont="1" applyFill="1" applyBorder="1" applyAlignment="1">
      <alignment vertical="top" wrapText="1"/>
    </xf>
    <xf numFmtId="0" fontId="3" fillId="0" borderId="0" xfId="0" applyFont="1" applyFill="1" applyBorder="1" applyAlignment="1">
      <alignment horizontal="left" vertical="top" wrapText="1"/>
    </xf>
  </cellXfs>
  <cellStyles count="3">
    <cellStyle name="Comma" xfId="1" builtinId="3"/>
    <cellStyle name="Hyperlink" xfId="2" builtinId="8"/>
    <cellStyle name="Normal" xfId="0" builtinId="0"/>
  </cellStyles>
  <dxfs count="0"/>
  <tableStyles count="0" defaultTableStyle="TableStyleMedium9" defaultPivotStyle="PivotStyleLight16"/>
  <colors>
    <mruColors>
      <color rgb="FFA7CE74"/>
      <color rgb="FFB4D678"/>
      <color rgb="FF97C543"/>
      <color rgb="FFA6CD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5.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sharedStrings" Target="sharedStrings.xml"/><Relationship Id="rId5" Type="http://schemas.openxmlformats.org/officeDocument/2006/relationships/chartsheet" Target="chartsheets/sheet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'Data_Fig 1'!$A$3</c:f>
              <c:strCache>
                <c:ptCount val="1"/>
                <c:pt idx="0">
                  <c:v>BMW Landfilled</c:v>
                </c:pt>
              </c:strCache>
            </c:strRef>
          </c:tx>
          <c:spPr>
            <a:solidFill>
              <a:schemeClr val="accent3">
                <a:lumMod val="75000"/>
              </a:schemeClr>
            </a:solidFill>
            <a:ln w="25400">
              <a:solidFill>
                <a:srgbClr val="9BBB59">
                  <a:lumMod val="75000"/>
                </a:srgbClr>
              </a:solidFill>
            </a:ln>
          </c:spPr>
          <c:invertIfNegative val="0"/>
          <c:cat>
            <c:strRef>
              <c:f>'Data_Fig 1'!$B$2:$Q$2</c:f>
              <c:strCache>
                <c:ptCount val="16"/>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pt idx="12">
                  <c:v>2016/17</c:v>
                </c:pt>
                <c:pt idx="13">
                  <c:v>2017/18</c:v>
                </c:pt>
                <c:pt idx="14">
                  <c:v>2018/19</c:v>
                </c:pt>
                <c:pt idx="15">
                  <c:v>2019/20</c:v>
                </c:pt>
              </c:strCache>
            </c:strRef>
          </c:cat>
          <c:val>
            <c:numRef>
              <c:f>'Data_Fig 1'!$B$3:$Q$3</c:f>
              <c:numCache>
                <c:formatCode>_-* #,##0_-;\-* #,##0_-;_-* "-"??_-;_-@_-</c:formatCode>
                <c:ptCount val="16"/>
                <c:pt idx="0">
                  <c:v>445955</c:v>
                </c:pt>
                <c:pt idx="1">
                  <c:v>851490</c:v>
                </c:pt>
                <c:pt idx="2">
                  <c:v>754583</c:v>
                </c:pt>
                <c:pt idx="3">
                  <c:v>680911</c:v>
                </c:pt>
                <c:pt idx="4">
                  <c:v>599703</c:v>
                </c:pt>
                <c:pt idx="5">
                  <c:v>523035</c:v>
                </c:pt>
                <c:pt idx="6">
                  <c:v>458263.57478400005</c:v>
                </c:pt>
                <c:pt idx="7">
                  <c:v>389738.36597444117</c:v>
                </c:pt>
                <c:pt idx="8">
                  <c:v>364783.52365399996</c:v>
                </c:pt>
                <c:pt idx="9">
                  <c:v>345022.27671999997</c:v>
                </c:pt>
                <c:pt idx="10">
                  <c:v>256161.94437599997</c:v>
                </c:pt>
                <c:pt idx="11">
                  <c:v>170566.91557399998</c:v>
                </c:pt>
                <c:pt idx="12">
                  <c:v>90827.258061999994</c:v>
                </c:pt>
                <c:pt idx="13">
                  <c:v>105727.932432</c:v>
                </c:pt>
                <c:pt idx="14">
                  <c:v>98651</c:v>
                </c:pt>
                <c:pt idx="15">
                  <c:v>73294.034891999996</c:v>
                </c:pt>
              </c:numCache>
            </c:numRef>
          </c:val>
          <c:extLst>
            <c:ext xmlns:c16="http://schemas.microsoft.com/office/drawing/2014/chart" uri="{C3380CC4-5D6E-409C-BE32-E72D297353CC}">
              <c16:uniqueId val="{00000000-130E-4AD0-B80D-4EAB3F37C966}"/>
            </c:ext>
          </c:extLst>
        </c:ser>
        <c:ser>
          <c:idx val="1"/>
          <c:order val="1"/>
          <c:tx>
            <c:strRef>
              <c:f>'Data_Fig 1'!$A$4</c:f>
              <c:strCache>
                <c:ptCount val="1"/>
                <c:pt idx="0">
                  <c:v>LAS Allowance</c:v>
                </c:pt>
              </c:strCache>
            </c:strRef>
          </c:tx>
          <c:spPr>
            <a:solidFill>
              <a:schemeClr val="accent3">
                <a:lumMod val="40000"/>
                <a:lumOff val="60000"/>
              </a:schemeClr>
            </a:solidFill>
            <a:ln w="25400">
              <a:solidFill>
                <a:srgbClr val="9BBB59">
                  <a:lumMod val="75000"/>
                </a:srgbClr>
              </a:solidFill>
            </a:ln>
          </c:spPr>
          <c:invertIfNegative val="0"/>
          <c:cat>
            <c:strRef>
              <c:f>'Data_Fig 1'!$B$2:$Q$2</c:f>
              <c:strCache>
                <c:ptCount val="16"/>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pt idx="12">
                  <c:v>2016/17</c:v>
                </c:pt>
                <c:pt idx="13">
                  <c:v>2017/18</c:v>
                </c:pt>
                <c:pt idx="14">
                  <c:v>2018/19</c:v>
                </c:pt>
                <c:pt idx="15">
                  <c:v>2019/20</c:v>
                </c:pt>
              </c:strCache>
            </c:strRef>
          </c:cat>
          <c:val>
            <c:numRef>
              <c:f>'Data_Fig 1'!$B$4:$Q$4</c:f>
              <c:numCache>
                <c:formatCode>#,##0</c:formatCode>
                <c:ptCount val="16"/>
                <c:pt idx="0">
                  <c:v>104045</c:v>
                </c:pt>
                <c:pt idx="1">
                  <c:v>170509</c:v>
                </c:pt>
                <c:pt idx="2">
                  <c:v>189416</c:v>
                </c:pt>
                <c:pt idx="3">
                  <c:v>185089</c:v>
                </c:pt>
                <c:pt idx="4">
                  <c:v>188297</c:v>
                </c:pt>
                <c:pt idx="5">
                  <c:v>186965</c:v>
                </c:pt>
                <c:pt idx="6">
                  <c:v>171736.42521599995</c:v>
                </c:pt>
                <c:pt idx="7">
                  <c:v>160261.63402555883</c:v>
                </c:pt>
                <c:pt idx="8">
                  <c:v>105216.47634600004</c:v>
                </c:pt>
                <c:pt idx="9">
                  <c:v>104977.72328000003</c:v>
                </c:pt>
                <c:pt idx="10">
                  <c:v>173838.05562400003</c:v>
                </c:pt>
                <c:pt idx="11">
                  <c:v>239433.08442600002</c:v>
                </c:pt>
                <c:pt idx="12">
                  <c:v>299172.74193800002</c:v>
                </c:pt>
                <c:pt idx="13">
                  <c:v>264272.067568</c:v>
                </c:pt>
                <c:pt idx="14">
                  <c:v>251349</c:v>
                </c:pt>
                <c:pt idx="15">
                  <c:v>256705.965108</c:v>
                </c:pt>
              </c:numCache>
            </c:numRef>
          </c:val>
          <c:extLst>
            <c:ext xmlns:c16="http://schemas.microsoft.com/office/drawing/2014/chart" uri="{C3380CC4-5D6E-409C-BE32-E72D297353CC}">
              <c16:uniqueId val="{00000001-130E-4AD0-B80D-4EAB3F37C966}"/>
            </c:ext>
          </c:extLst>
        </c:ser>
        <c:dLbls>
          <c:showLegendKey val="0"/>
          <c:showVal val="0"/>
          <c:showCatName val="0"/>
          <c:showSerName val="0"/>
          <c:showPercent val="0"/>
          <c:showBubbleSize val="0"/>
        </c:dLbls>
        <c:gapWidth val="75"/>
        <c:overlap val="100"/>
        <c:axId val="182427384"/>
        <c:axId val="182848232"/>
      </c:barChart>
      <c:lineChart>
        <c:grouping val="standard"/>
        <c:varyColors val="0"/>
        <c:ser>
          <c:idx val="2"/>
          <c:order val="2"/>
          <c:tx>
            <c:strRef>
              <c:f>'Data_Fig 1'!$A$5</c:f>
              <c:strCache>
                <c:ptCount val="1"/>
                <c:pt idx="0">
                  <c:v>% Allowance Used</c:v>
                </c:pt>
              </c:strCache>
            </c:strRef>
          </c:tx>
          <c:spPr>
            <a:ln>
              <a:solidFill>
                <a:srgbClr val="FF0000"/>
              </a:solidFill>
            </a:ln>
          </c:spPr>
          <c:marker>
            <c:symbol val="circle"/>
            <c:size val="10"/>
            <c:spPr>
              <a:solidFill>
                <a:srgbClr val="FF0000"/>
              </a:solidFill>
              <a:ln w="0">
                <a:solidFill>
                  <a:schemeClr val="tx1"/>
                </a:solidFill>
              </a:ln>
            </c:spPr>
          </c:marker>
          <c:cat>
            <c:strRef>
              <c:f>'Data_Fig 1'!$B$2:$Q$2</c:f>
              <c:strCache>
                <c:ptCount val="16"/>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pt idx="12">
                  <c:v>2016/17</c:v>
                </c:pt>
                <c:pt idx="13">
                  <c:v>2017/18</c:v>
                </c:pt>
                <c:pt idx="14">
                  <c:v>2018/19</c:v>
                </c:pt>
                <c:pt idx="15">
                  <c:v>2019/20</c:v>
                </c:pt>
              </c:strCache>
            </c:strRef>
          </c:cat>
          <c:val>
            <c:numRef>
              <c:f>'Data_Fig 1'!$B$5:$Q$5</c:f>
              <c:numCache>
                <c:formatCode>0.0%</c:formatCode>
                <c:ptCount val="16"/>
                <c:pt idx="0">
                  <c:v>0.81082727272727273</c:v>
                </c:pt>
                <c:pt idx="1">
                  <c:v>0.83316128489362518</c:v>
                </c:pt>
                <c:pt idx="2">
                  <c:v>0.79934724507123422</c:v>
                </c:pt>
                <c:pt idx="3">
                  <c:v>0.78627136258660513</c:v>
                </c:pt>
                <c:pt idx="4">
                  <c:v>0.76104441624365482</c:v>
                </c:pt>
                <c:pt idx="5">
                  <c:v>0.73666901408450702</c:v>
                </c:pt>
                <c:pt idx="6">
                  <c:v>0.72740249965714299</c:v>
                </c:pt>
                <c:pt idx="7">
                  <c:v>0.70861521086262036</c:v>
                </c:pt>
                <c:pt idx="8">
                  <c:v>0.77613617021276593</c:v>
                </c:pt>
                <c:pt idx="9">
                  <c:v>0.76671617048888885</c:v>
                </c:pt>
                <c:pt idx="10">
                  <c:v>0.59572545203720928</c:v>
                </c:pt>
                <c:pt idx="11">
                  <c:v>0.4160168672536585</c:v>
                </c:pt>
                <c:pt idx="12">
                  <c:v>0.23289040528717947</c:v>
                </c:pt>
                <c:pt idx="13">
                  <c:v>0.28575116873513512</c:v>
                </c:pt>
                <c:pt idx="14">
                  <c:v>0.28186035754000005</c:v>
                </c:pt>
                <c:pt idx="15">
                  <c:v>0.22210313603636361</c:v>
                </c:pt>
              </c:numCache>
            </c:numRef>
          </c:val>
          <c:smooth val="0"/>
          <c:extLst>
            <c:ext xmlns:c16="http://schemas.microsoft.com/office/drawing/2014/chart" uri="{C3380CC4-5D6E-409C-BE32-E72D297353CC}">
              <c16:uniqueId val="{00000002-130E-4AD0-B80D-4EAB3F37C966}"/>
            </c:ext>
          </c:extLst>
        </c:ser>
        <c:dLbls>
          <c:showLegendKey val="0"/>
          <c:showVal val="0"/>
          <c:showCatName val="0"/>
          <c:showSerName val="0"/>
          <c:showPercent val="0"/>
          <c:showBubbleSize val="0"/>
        </c:dLbls>
        <c:marker val="1"/>
        <c:smooth val="0"/>
        <c:axId val="182881872"/>
        <c:axId val="182881488"/>
      </c:lineChart>
      <c:catAx>
        <c:axId val="182427384"/>
        <c:scaling>
          <c:orientation val="minMax"/>
        </c:scaling>
        <c:delete val="0"/>
        <c:axPos val="b"/>
        <c:numFmt formatCode="General" sourceLinked="0"/>
        <c:majorTickMark val="out"/>
        <c:minorTickMark val="none"/>
        <c:tickLblPos val="nextTo"/>
        <c:crossAx val="182848232"/>
        <c:crosses val="autoZero"/>
        <c:auto val="1"/>
        <c:lblAlgn val="ctr"/>
        <c:lblOffset val="100"/>
        <c:noMultiLvlLbl val="0"/>
      </c:catAx>
      <c:valAx>
        <c:axId val="182848232"/>
        <c:scaling>
          <c:orientation val="minMax"/>
          <c:max val="1100000"/>
          <c:min val="0"/>
        </c:scaling>
        <c:delete val="0"/>
        <c:axPos val="l"/>
        <c:majorGridlines>
          <c:spPr>
            <a:ln>
              <a:solidFill>
                <a:schemeClr val="bg1">
                  <a:lumMod val="75000"/>
                </a:schemeClr>
              </a:solidFill>
            </a:ln>
          </c:spPr>
        </c:majorGridlines>
        <c:title>
          <c:tx>
            <c:rich>
              <a:bodyPr rot="-5400000" vert="horz"/>
              <a:lstStyle/>
              <a:p>
                <a:pPr>
                  <a:defRPr sz="1200" b="0"/>
                </a:pPr>
                <a:r>
                  <a:rPr lang="en-GB" sz="1200" b="0"/>
                  <a:t>tonnes</a:t>
                </a:r>
              </a:p>
            </c:rich>
          </c:tx>
          <c:overlay val="0"/>
        </c:title>
        <c:numFmt formatCode="_-* #,##0_-;\-* #,##0_-;_-* &quot;-&quot;??_-;_-@_-" sourceLinked="1"/>
        <c:majorTickMark val="out"/>
        <c:minorTickMark val="none"/>
        <c:tickLblPos val="nextTo"/>
        <c:crossAx val="182427384"/>
        <c:crosses val="autoZero"/>
        <c:crossBetween val="between"/>
        <c:majorUnit val="100000"/>
      </c:valAx>
      <c:valAx>
        <c:axId val="182881488"/>
        <c:scaling>
          <c:orientation val="minMax"/>
          <c:max val="1.1000000000000001"/>
          <c:min val="0"/>
        </c:scaling>
        <c:delete val="0"/>
        <c:axPos val="r"/>
        <c:numFmt formatCode="0%" sourceLinked="0"/>
        <c:majorTickMark val="out"/>
        <c:minorTickMark val="none"/>
        <c:tickLblPos val="nextTo"/>
        <c:crossAx val="182881872"/>
        <c:crosses val="max"/>
        <c:crossBetween val="between"/>
        <c:majorUnit val="0.1"/>
      </c:valAx>
      <c:catAx>
        <c:axId val="182881872"/>
        <c:scaling>
          <c:orientation val="minMax"/>
        </c:scaling>
        <c:delete val="1"/>
        <c:axPos val="b"/>
        <c:numFmt formatCode="General" sourceLinked="1"/>
        <c:majorTickMark val="out"/>
        <c:minorTickMark val="none"/>
        <c:tickLblPos val="none"/>
        <c:crossAx val="182881488"/>
        <c:crossesAt val="0"/>
        <c:auto val="1"/>
        <c:lblAlgn val="ctr"/>
        <c:lblOffset val="100"/>
        <c:noMultiLvlLbl val="0"/>
      </c:catAx>
    </c:plotArea>
    <c:legend>
      <c:legendPos val="b"/>
      <c:overlay val="0"/>
    </c:legend>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'Data_Fig 1'!$A$8</c:f>
              <c:strCache>
                <c:ptCount val="1"/>
                <c:pt idx="0">
                  <c:v>GDB a dirlanwyd</c:v>
                </c:pt>
              </c:strCache>
            </c:strRef>
          </c:tx>
          <c:spPr>
            <a:solidFill>
              <a:schemeClr val="accent3">
                <a:lumMod val="75000"/>
              </a:schemeClr>
            </a:solidFill>
            <a:ln w="25400">
              <a:solidFill>
                <a:srgbClr val="9BBB59">
                  <a:lumMod val="75000"/>
                </a:srgbClr>
              </a:solidFill>
            </a:ln>
          </c:spPr>
          <c:invertIfNegative val="0"/>
          <c:cat>
            <c:strRef>
              <c:f>'Data_Fig 1'!$B$7:$Q$7</c:f>
              <c:strCache>
                <c:ptCount val="16"/>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pt idx="12">
                  <c:v>2016/17</c:v>
                </c:pt>
                <c:pt idx="13">
                  <c:v>2017/18</c:v>
                </c:pt>
                <c:pt idx="14">
                  <c:v>2018/19</c:v>
                </c:pt>
                <c:pt idx="15">
                  <c:v>2019/20</c:v>
                </c:pt>
              </c:strCache>
            </c:strRef>
          </c:cat>
          <c:val>
            <c:numRef>
              <c:f>'Data_Fig 1'!$B$8:$Q$8</c:f>
              <c:numCache>
                <c:formatCode>_-* #,##0_-;\-* #,##0_-;_-* "-"??_-;_-@_-</c:formatCode>
                <c:ptCount val="16"/>
                <c:pt idx="0">
                  <c:v>445955</c:v>
                </c:pt>
                <c:pt idx="1">
                  <c:v>851490</c:v>
                </c:pt>
                <c:pt idx="2">
                  <c:v>754583</c:v>
                </c:pt>
                <c:pt idx="3">
                  <c:v>680911</c:v>
                </c:pt>
                <c:pt idx="4">
                  <c:v>599703</c:v>
                </c:pt>
                <c:pt idx="5">
                  <c:v>523035</c:v>
                </c:pt>
                <c:pt idx="6">
                  <c:v>458263.57478400005</c:v>
                </c:pt>
                <c:pt idx="7">
                  <c:v>389738.36597444117</c:v>
                </c:pt>
                <c:pt idx="8">
                  <c:v>364783.52365399996</c:v>
                </c:pt>
                <c:pt idx="9">
                  <c:v>345022.27671999997</c:v>
                </c:pt>
                <c:pt idx="10">
                  <c:v>256161.94437599997</c:v>
                </c:pt>
                <c:pt idx="11">
                  <c:v>170566.91557399998</c:v>
                </c:pt>
                <c:pt idx="12">
                  <c:v>90827.258061999994</c:v>
                </c:pt>
                <c:pt idx="13">
                  <c:v>105727.932432</c:v>
                </c:pt>
                <c:pt idx="14">
                  <c:v>98651</c:v>
                </c:pt>
                <c:pt idx="15">
                  <c:v>73294.034891999996</c:v>
                </c:pt>
              </c:numCache>
            </c:numRef>
          </c:val>
          <c:extLst>
            <c:ext xmlns:c16="http://schemas.microsoft.com/office/drawing/2014/chart" uri="{C3380CC4-5D6E-409C-BE32-E72D297353CC}">
              <c16:uniqueId val="{00000000-379A-49C8-8CED-0F05CA8005C4}"/>
            </c:ext>
          </c:extLst>
        </c:ser>
        <c:ser>
          <c:idx val="1"/>
          <c:order val="1"/>
          <c:tx>
            <c:strRef>
              <c:f>'Data_Fig 1'!$A$9</c:f>
              <c:strCache>
                <c:ptCount val="1"/>
                <c:pt idx="0">
                  <c:v>Lwfans CLT</c:v>
                </c:pt>
              </c:strCache>
            </c:strRef>
          </c:tx>
          <c:spPr>
            <a:solidFill>
              <a:schemeClr val="accent3">
                <a:lumMod val="40000"/>
                <a:lumOff val="60000"/>
              </a:schemeClr>
            </a:solidFill>
            <a:ln w="25400">
              <a:solidFill>
                <a:srgbClr val="9BBB59">
                  <a:lumMod val="75000"/>
                </a:srgbClr>
              </a:solidFill>
            </a:ln>
          </c:spPr>
          <c:invertIfNegative val="0"/>
          <c:cat>
            <c:strRef>
              <c:f>'Data_Fig 1'!$B$7:$Q$7</c:f>
              <c:strCache>
                <c:ptCount val="16"/>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pt idx="12">
                  <c:v>2016/17</c:v>
                </c:pt>
                <c:pt idx="13">
                  <c:v>2017/18</c:v>
                </c:pt>
                <c:pt idx="14">
                  <c:v>2018/19</c:v>
                </c:pt>
                <c:pt idx="15">
                  <c:v>2019/20</c:v>
                </c:pt>
              </c:strCache>
            </c:strRef>
          </c:cat>
          <c:val>
            <c:numRef>
              <c:f>'Data_Fig 1'!$B$9:$Q$9</c:f>
              <c:numCache>
                <c:formatCode>_-* #,##0_-;\-* #,##0_-;_-* "-"??_-;_-@_-</c:formatCode>
                <c:ptCount val="16"/>
                <c:pt idx="0">
                  <c:v>104045</c:v>
                </c:pt>
                <c:pt idx="1">
                  <c:v>170509</c:v>
                </c:pt>
                <c:pt idx="2">
                  <c:v>189416</c:v>
                </c:pt>
                <c:pt idx="3">
                  <c:v>185089</c:v>
                </c:pt>
                <c:pt idx="4">
                  <c:v>188297</c:v>
                </c:pt>
                <c:pt idx="5">
                  <c:v>186965</c:v>
                </c:pt>
                <c:pt idx="6">
                  <c:v>171736.42521599995</c:v>
                </c:pt>
                <c:pt idx="7">
                  <c:v>160261.63402555883</c:v>
                </c:pt>
                <c:pt idx="8">
                  <c:v>105216.47634600004</c:v>
                </c:pt>
                <c:pt idx="9">
                  <c:v>104977.72328000003</c:v>
                </c:pt>
                <c:pt idx="10">
                  <c:v>173838.05562400003</c:v>
                </c:pt>
                <c:pt idx="11">
                  <c:v>239433.08442600002</c:v>
                </c:pt>
                <c:pt idx="12">
                  <c:v>299172.74193800002</c:v>
                </c:pt>
                <c:pt idx="13">
                  <c:v>264272.067568</c:v>
                </c:pt>
                <c:pt idx="14">
                  <c:v>251349</c:v>
                </c:pt>
                <c:pt idx="15">
                  <c:v>256705.965108</c:v>
                </c:pt>
              </c:numCache>
            </c:numRef>
          </c:val>
          <c:extLst>
            <c:ext xmlns:c16="http://schemas.microsoft.com/office/drawing/2014/chart" uri="{C3380CC4-5D6E-409C-BE32-E72D297353CC}">
              <c16:uniqueId val="{00000001-379A-49C8-8CED-0F05CA8005C4}"/>
            </c:ext>
          </c:extLst>
        </c:ser>
        <c:dLbls>
          <c:showLegendKey val="0"/>
          <c:showVal val="0"/>
          <c:showCatName val="0"/>
          <c:showSerName val="0"/>
          <c:showPercent val="0"/>
          <c:showBubbleSize val="0"/>
        </c:dLbls>
        <c:gapWidth val="75"/>
        <c:overlap val="100"/>
        <c:axId val="103394416"/>
        <c:axId val="179255720"/>
      </c:barChart>
      <c:lineChart>
        <c:grouping val="standard"/>
        <c:varyColors val="0"/>
        <c:ser>
          <c:idx val="2"/>
          <c:order val="2"/>
          <c:tx>
            <c:strRef>
              <c:f>'Data_Fig 1'!$A$10</c:f>
              <c:strCache>
                <c:ptCount val="1"/>
                <c:pt idx="0">
                  <c:v>% o’r lwfans a ddefnyddiwyd</c:v>
                </c:pt>
              </c:strCache>
            </c:strRef>
          </c:tx>
          <c:spPr>
            <a:ln>
              <a:solidFill>
                <a:srgbClr val="FF0000"/>
              </a:solidFill>
            </a:ln>
          </c:spPr>
          <c:marker>
            <c:symbol val="circle"/>
            <c:size val="10"/>
            <c:spPr>
              <a:solidFill>
                <a:srgbClr val="FF0000"/>
              </a:solidFill>
              <a:ln w="0">
                <a:solidFill>
                  <a:schemeClr val="tx1"/>
                </a:solidFill>
              </a:ln>
            </c:spPr>
          </c:marker>
          <c:cat>
            <c:strRef>
              <c:f>'Data_Fig 1'!$B$7:$Q$7</c:f>
              <c:strCache>
                <c:ptCount val="16"/>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pt idx="12">
                  <c:v>2016/17</c:v>
                </c:pt>
                <c:pt idx="13">
                  <c:v>2017/18</c:v>
                </c:pt>
                <c:pt idx="14">
                  <c:v>2018/19</c:v>
                </c:pt>
                <c:pt idx="15">
                  <c:v>2019/20</c:v>
                </c:pt>
              </c:strCache>
            </c:strRef>
          </c:cat>
          <c:val>
            <c:numRef>
              <c:f>'Data_Fig 1'!$B$10:$Q$10</c:f>
              <c:numCache>
                <c:formatCode>0.0%</c:formatCode>
                <c:ptCount val="16"/>
                <c:pt idx="0">
                  <c:v>0.81082727272727273</c:v>
                </c:pt>
                <c:pt idx="1">
                  <c:v>0.83316128489362518</c:v>
                </c:pt>
                <c:pt idx="2">
                  <c:v>0.79934724507123422</c:v>
                </c:pt>
                <c:pt idx="3">
                  <c:v>0.78627136258660513</c:v>
                </c:pt>
                <c:pt idx="4">
                  <c:v>0.76104441624365482</c:v>
                </c:pt>
                <c:pt idx="5">
                  <c:v>0.73666901408450702</c:v>
                </c:pt>
                <c:pt idx="6">
                  <c:v>0.72740249965714299</c:v>
                </c:pt>
                <c:pt idx="7">
                  <c:v>0.70861521086262036</c:v>
                </c:pt>
                <c:pt idx="8">
                  <c:v>0.77613617021276593</c:v>
                </c:pt>
                <c:pt idx="9">
                  <c:v>0.76671617048888885</c:v>
                </c:pt>
                <c:pt idx="10">
                  <c:v>0.59572545203720928</c:v>
                </c:pt>
                <c:pt idx="11">
                  <c:v>0.4160168672536585</c:v>
                </c:pt>
                <c:pt idx="12">
                  <c:v>0.23289040528717947</c:v>
                </c:pt>
                <c:pt idx="13">
                  <c:v>0.28575116873513512</c:v>
                </c:pt>
                <c:pt idx="14">
                  <c:v>0.28186035754000005</c:v>
                </c:pt>
                <c:pt idx="15">
                  <c:v>0.22210313603636361</c:v>
                </c:pt>
              </c:numCache>
            </c:numRef>
          </c:val>
          <c:smooth val="0"/>
          <c:extLst>
            <c:ext xmlns:c16="http://schemas.microsoft.com/office/drawing/2014/chart" uri="{C3380CC4-5D6E-409C-BE32-E72D297353CC}">
              <c16:uniqueId val="{00000002-379A-49C8-8CED-0F05CA8005C4}"/>
            </c:ext>
          </c:extLst>
        </c:ser>
        <c:dLbls>
          <c:showLegendKey val="0"/>
          <c:showVal val="0"/>
          <c:showCatName val="0"/>
          <c:showSerName val="0"/>
          <c:showPercent val="0"/>
          <c:showBubbleSize val="0"/>
        </c:dLbls>
        <c:marker val="1"/>
        <c:smooth val="0"/>
        <c:axId val="183031864"/>
        <c:axId val="183199256"/>
      </c:lineChart>
      <c:catAx>
        <c:axId val="103394416"/>
        <c:scaling>
          <c:orientation val="minMax"/>
        </c:scaling>
        <c:delete val="0"/>
        <c:axPos val="b"/>
        <c:numFmt formatCode="General" sourceLinked="0"/>
        <c:majorTickMark val="out"/>
        <c:minorTickMark val="none"/>
        <c:tickLblPos val="nextTo"/>
        <c:crossAx val="179255720"/>
        <c:crosses val="autoZero"/>
        <c:auto val="1"/>
        <c:lblAlgn val="ctr"/>
        <c:lblOffset val="100"/>
        <c:noMultiLvlLbl val="0"/>
      </c:catAx>
      <c:valAx>
        <c:axId val="179255720"/>
        <c:scaling>
          <c:orientation val="minMax"/>
          <c:max val="1100000"/>
          <c:min val="0"/>
        </c:scaling>
        <c:delete val="0"/>
        <c:axPos val="l"/>
        <c:majorGridlines>
          <c:spPr>
            <a:ln>
              <a:solidFill>
                <a:schemeClr val="bg1">
                  <a:lumMod val="75000"/>
                </a:schemeClr>
              </a:solidFill>
            </a:ln>
          </c:spPr>
        </c:majorGridlines>
        <c:title>
          <c:tx>
            <c:rich>
              <a:bodyPr rot="-5400000" vert="horz"/>
              <a:lstStyle/>
              <a:p>
                <a:pPr>
                  <a:defRPr sz="1200" b="0"/>
                </a:pPr>
                <a:r>
                  <a:rPr lang="en-GB" sz="1200" b="0"/>
                  <a:t>tunnelli metrig</a:t>
                </a:r>
              </a:p>
            </c:rich>
          </c:tx>
          <c:overlay val="0"/>
        </c:title>
        <c:numFmt formatCode="_-* #,##0_-;\-* #,##0_-;_-* &quot;-&quot;??_-;_-@_-" sourceLinked="1"/>
        <c:majorTickMark val="out"/>
        <c:minorTickMark val="none"/>
        <c:tickLblPos val="nextTo"/>
        <c:crossAx val="103394416"/>
        <c:crosses val="autoZero"/>
        <c:crossBetween val="between"/>
        <c:majorUnit val="100000"/>
      </c:valAx>
      <c:valAx>
        <c:axId val="183199256"/>
        <c:scaling>
          <c:orientation val="minMax"/>
          <c:max val="1.1000000000000001"/>
          <c:min val="0"/>
        </c:scaling>
        <c:delete val="0"/>
        <c:axPos val="r"/>
        <c:numFmt formatCode="0%" sourceLinked="0"/>
        <c:majorTickMark val="out"/>
        <c:minorTickMark val="none"/>
        <c:tickLblPos val="nextTo"/>
        <c:crossAx val="183031864"/>
        <c:crosses val="max"/>
        <c:crossBetween val="between"/>
        <c:majorUnit val="0.1"/>
      </c:valAx>
      <c:catAx>
        <c:axId val="183031864"/>
        <c:scaling>
          <c:orientation val="minMax"/>
        </c:scaling>
        <c:delete val="1"/>
        <c:axPos val="b"/>
        <c:numFmt formatCode="General" sourceLinked="1"/>
        <c:majorTickMark val="out"/>
        <c:minorTickMark val="none"/>
        <c:tickLblPos val="none"/>
        <c:crossAx val="183199256"/>
        <c:crossesAt val="0"/>
        <c:auto val="1"/>
        <c:lblAlgn val="ctr"/>
        <c:lblOffset val="100"/>
        <c:noMultiLvlLbl val="0"/>
      </c:catAx>
    </c:plotArea>
    <c:legend>
      <c:legendPos val="b"/>
      <c:overlay val="0"/>
    </c:legend>
    <c:plotVisOnly val="1"/>
    <c:dispBlanksAs val="gap"/>
    <c:showDLblsOverMax val="0"/>
  </c:chart>
  <c:spPr>
    <a:ln>
      <a:noFill/>
    </a:ln>
  </c:sp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108" workbookViewId="0"/>
  </sheetViews>
  <pageMargins left="0.70866141732283472" right="0.70866141732283472" top="0.74803149606299213" bottom="0.74803149606299213" header="0.31496062992125984" footer="0.31496062992125984"/>
  <pageSetup paperSize="9"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110"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278056" cy="6079537"/>
    <xdr:graphicFrame macro="">
      <xdr:nvGraphicFramePr>
        <xdr:cNvPr id="2" name="Chart 1" descr="This chart illustrates that there has been a general decreasing trend in Welsh local authorities sending biodegradable municipal waste to landfill since commencement of the scheme in 2005/06. Welsh Local Authorities collectively landfilled less biodegradable municipal waste than the Wales total allowance in every scheme year from 2005/06 to 2019/20.">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94091" cy="6067136"/>
    <xdr:graphicFrame macro="">
      <xdr:nvGraphicFramePr>
        <xdr:cNvPr id="2" name="Chart 1" descr="Mae'r siart hon yn dangos y bu tuedd ostyngol gyffredinol yn awdurdodau lleol Cymru yn anfon gwastraff trefol bioddiraddadwy i'w dirlenwi ers dechrau'r cynllun yn 2005/06. Gyda'i gilydd, fe wnaeth Awdurdodau Lleol Cymru dirlenwi llai o wastraff trefol bioddiraddadwy na chyfanswm lwfans Cymru ym mhob blwyddyn gynllun rhwng 2005/06 a 2019/20.">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john.fry@cyfoethnaturiolcymru.gov.uk" TargetMode="External"/><Relationship Id="rId1" Type="http://schemas.openxmlformats.org/officeDocument/2006/relationships/hyperlink" Target="mailto:john.fry@naturalresourceswales.gov.uk"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72"/>
  <sheetViews>
    <sheetView showGridLines="0" tabSelected="1" zoomScale="85" zoomScaleNormal="85" workbookViewId="0">
      <selection activeCell="A2" sqref="A2"/>
    </sheetView>
  </sheetViews>
  <sheetFormatPr defaultColWidth="8.84375" defaultRowHeight="12.5" x14ac:dyDescent="0.25"/>
  <cols>
    <col min="1" max="1" width="143" style="43" customWidth="1"/>
    <col min="2" max="12" width="8.765625" style="43" customWidth="1"/>
    <col min="13" max="22" width="8.84375" style="43"/>
    <col min="23" max="23" width="6.84375" style="43" bestFit="1" customWidth="1"/>
    <col min="24" max="16384" width="8.84375" style="43"/>
  </cols>
  <sheetData>
    <row r="1" spans="1:23" s="44" customFormat="1" ht="390" x14ac:dyDescent="0.3">
      <c r="A1" s="70" t="s">
        <v>137</v>
      </c>
      <c r="B1" s="66"/>
      <c r="C1" s="66"/>
      <c r="D1" s="66"/>
      <c r="E1" s="66"/>
      <c r="F1" s="66"/>
      <c r="G1" s="66"/>
      <c r="H1" s="66"/>
      <c r="I1" s="66"/>
      <c r="J1" s="66"/>
      <c r="K1" s="66"/>
      <c r="L1" s="66"/>
      <c r="M1" s="41"/>
    </row>
    <row r="2" spans="1:23" s="41" customFormat="1" ht="377" x14ac:dyDescent="0.3">
      <c r="A2" s="70" t="s">
        <v>138</v>
      </c>
      <c r="B2" s="66"/>
      <c r="C2" s="66"/>
      <c r="D2" s="66"/>
      <c r="E2" s="66"/>
      <c r="F2" s="66"/>
      <c r="G2" s="66"/>
      <c r="H2" s="66"/>
      <c r="I2" s="66"/>
      <c r="J2" s="66"/>
      <c r="K2" s="66"/>
      <c r="L2" s="66"/>
      <c r="W2" s="45"/>
    </row>
    <row r="3" spans="1:23" s="41" customFormat="1" ht="13" x14ac:dyDescent="0.3">
      <c r="B3" s="66"/>
      <c r="C3" s="66"/>
      <c r="D3" s="66"/>
      <c r="E3" s="66"/>
      <c r="F3" s="66"/>
      <c r="G3" s="66"/>
      <c r="H3" s="66"/>
      <c r="I3" s="66"/>
      <c r="J3" s="66"/>
      <c r="K3" s="66"/>
      <c r="L3" s="66"/>
    </row>
    <row r="4" spans="1:23" s="41" customFormat="1" ht="13" x14ac:dyDescent="0.3">
      <c r="A4" s="66"/>
      <c r="B4" s="66"/>
      <c r="C4" s="66"/>
      <c r="D4" s="66"/>
      <c r="E4" s="66"/>
      <c r="F4" s="66"/>
      <c r="G4" s="66"/>
      <c r="H4" s="66"/>
      <c r="I4" s="66"/>
      <c r="J4" s="66"/>
      <c r="K4" s="66"/>
      <c r="L4" s="66"/>
    </row>
    <row r="5" spans="1:23" s="41" customFormat="1" ht="13" x14ac:dyDescent="0.3">
      <c r="A5" s="66"/>
      <c r="B5" s="66"/>
      <c r="C5" s="66"/>
      <c r="D5" s="66"/>
      <c r="E5" s="66"/>
      <c r="F5" s="66"/>
      <c r="G5" s="66"/>
      <c r="H5" s="66"/>
      <c r="I5" s="66"/>
      <c r="J5" s="66"/>
      <c r="K5" s="66"/>
      <c r="L5" s="66"/>
    </row>
    <row r="6" spans="1:23" s="41" customFormat="1" ht="13" x14ac:dyDescent="0.3">
      <c r="A6" s="66"/>
      <c r="B6" s="66"/>
      <c r="C6" s="66"/>
      <c r="D6" s="66"/>
      <c r="E6" s="66"/>
      <c r="F6" s="66"/>
      <c r="G6" s="66"/>
      <c r="H6" s="66"/>
      <c r="I6" s="66"/>
      <c r="J6" s="66"/>
      <c r="K6" s="66"/>
      <c r="L6" s="66"/>
    </row>
    <row r="7" spans="1:23" s="41" customFormat="1" ht="13" x14ac:dyDescent="0.3">
      <c r="A7" s="66"/>
      <c r="B7" s="66"/>
      <c r="C7" s="66"/>
      <c r="D7" s="66"/>
      <c r="E7" s="66"/>
      <c r="F7" s="66"/>
      <c r="G7" s="66"/>
      <c r="H7" s="66"/>
      <c r="I7" s="66"/>
      <c r="J7" s="66"/>
      <c r="K7" s="66"/>
      <c r="L7" s="66"/>
    </row>
    <row r="8" spans="1:23" s="41" customFormat="1" ht="13" x14ac:dyDescent="0.3">
      <c r="A8" s="66"/>
      <c r="B8" s="66"/>
      <c r="C8" s="66"/>
      <c r="D8" s="66"/>
      <c r="E8" s="66"/>
      <c r="F8" s="66"/>
      <c r="G8" s="66"/>
      <c r="H8" s="66"/>
      <c r="I8" s="66"/>
      <c r="J8" s="66"/>
      <c r="K8" s="66"/>
      <c r="L8" s="66"/>
    </row>
    <row r="9" spans="1:23" s="41" customFormat="1" ht="13" x14ac:dyDescent="0.3">
      <c r="A9" s="66"/>
      <c r="B9" s="66"/>
      <c r="C9" s="66"/>
      <c r="D9" s="66"/>
      <c r="E9" s="66"/>
      <c r="F9" s="66"/>
      <c r="G9" s="66"/>
      <c r="H9" s="66"/>
      <c r="I9" s="66"/>
      <c r="J9" s="66"/>
      <c r="K9" s="66"/>
      <c r="L9" s="66"/>
    </row>
    <row r="10" spans="1:23" s="41" customFormat="1" ht="13" x14ac:dyDescent="0.3">
      <c r="A10" s="66"/>
      <c r="B10" s="66"/>
      <c r="C10" s="66"/>
      <c r="D10" s="66"/>
      <c r="E10" s="66"/>
      <c r="F10" s="66"/>
      <c r="G10" s="66"/>
      <c r="H10" s="66"/>
      <c r="I10" s="66"/>
      <c r="J10" s="66"/>
      <c r="K10" s="66"/>
      <c r="L10" s="66"/>
    </row>
    <row r="11" spans="1:23" s="41" customFormat="1" ht="13" x14ac:dyDescent="0.3">
      <c r="A11" s="66"/>
      <c r="B11" s="66"/>
      <c r="C11" s="66"/>
      <c r="D11" s="66"/>
      <c r="E11" s="66"/>
      <c r="F11" s="66"/>
      <c r="G11" s="66"/>
      <c r="H11" s="66"/>
      <c r="I11" s="66"/>
      <c r="J11" s="66"/>
      <c r="K11" s="66"/>
      <c r="L11" s="66"/>
    </row>
    <row r="12" spans="1:23" s="41" customFormat="1" ht="13" x14ac:dyDescent="0.3">
      <c r="A12" s="66"/>
      <c r="B12" s="66"/>
      <c r="C12" s="66"/>
      <c r="D12" s="66"/>
      <c r="E12" s="66"/>
      <c r="F12" s="66"/>
      <c r="G12" s="66"/>
      <c r="H12" s="66"/>
      <c r="I12" s="66"/>
      <c r="J12" s="66"/>
      <c r="K12" s="66"/>
      <c r="L12" s="66"/>
    </row>
    <row r="13" spans="1:23" s="41" customFormat="1" ht="13" x14ac:dyDescent="0.3">
      <c r="A13" s="66"/>
      <c r="B13" s="66"/>
      <c r="C13" s="66"/>
      <c r="D13" s="66"/>
      <c r="E13" s="66"/>
      <c r="F13" s="66"/>
      <c r="G13" s="66"/>
      <c r="H13" s="66"/>
      <c r="I13" s="66"/>
      <c r="J13" s="66"/>
      <c r="K13" s="66"/>
      <c r="L13" s="66"/>
    </row>
    <row r="14" spans="1:23" s="41" customFormat="1" ht="13" x14ac:dyDescent="0.3">
      <c r="A14" s="66"/>
      <c r="B14" s="66"/>
      <c r="C14" s="66"/>
      <c r="D14" s="66"/>
      <c r="E14" s="66"/>
      <c r="F14" s="66"/>
      <c r="G14" s="66"/>
      <c r="H14" s="66"/>
      <c r="I14" s="66"/>
      <c r="J14" s="66"/>
      <c r="K14" s="66"/>
      <c r="L14" s="66"/>
    </row>
    <row r="15" spans="1:23" s="41" customFormat="1" ht="13" x14ac:dyDescent="0.3">
      <c r="A15" s="66"/>
      <c r="B15" s="66"/>
      <c r="C15" s="66"/>
      <c r="D15" s="66"/>
      <c r="E15" s="66"/>
      <c r="F15" s="66"/>
      <c r="G15" s="66"/>
      <c r="H15" s="66"/>
      <c r="I15" s="66"/>
      <c r="J15" s="66"/>
      <c r="K15" s="66"/>
      <c r="L15" s="66"/>
    </row>
    <row r="16" spans="1:23" s="41" customFormat="1" ht="13" x14ac:dyDescent="0.3">
      <c r="A16" s="66"/>
      <c r="B16" s="66"/>
      <c r="C16" s="66"/>
      <c r="D16" s="66"/>
      <c r="E16" s="66"/>
      <c r="F16" s="66"/>
      <c r="G16" s="66"/>
      <c r="H16" s="66"/>
      <c r="I16" s="66"/>
      <c r="J16" s="66"/>
      <c r="K16" s="66"/>
      <c r="L16" s="66"/>
    </row>
    <row r="17" spans="1:12" s="41" customFormat="1" ht="13" x14ac:dyDescent="0.3">
      <c r="A17" s="66"/>
      <c r="B17" s="66"/>
      <c r="C17" s="66"/>
      <c r="D17" s="66"/>
      <c r="E17" s="66"/>
      <c r="F17" s="66"/>
      <c r="G17" s="66"/>
      <c r="H17" s="66"/>
      <c r="I17" s="66"/>
      <c r="J17" s="66"/>
      <c r="K17" s="66"/>
      <c r="L17" s="66"/>
    </row>
    <row r="18" spans="1:12" s="41" customFormat="1" ht="13" x14ac:dyDescent="0.3">
      <c r="A18" s="66"/>
      <c r="B18" s="66"/>
      <c r="C18" s="66"/>
      <c r="D18" s="66"/>
      <c r="E18" s="66"/>
      <c r="F18" s="66"/>
      <c r="G18" s="66"/>
      <c r="H18" s="66"/>
      <c r="I18" s="66"/>
      <c r="J18" s="66"/>
      <c r="K18" s="66"/>
      <c r="L18" s="66"/>
    </row>
    <row r="19" spans="1:12" s="41" customFormat="1" ht="13" x14ac:dyDescent="0.3">
      <c r="A19" s="66"/>
      <c r="B19" s="66"/>
      <c r="C19" s="66"/>
      <c r="D19" s="66"/>
      <c r="E19" s="66"/>
      <c r="F19" s="66"/>
      <c r="G19" s="66"/>
      <c r="H19" s="66"/>
      <c r="I19" s="66"/>
      <c r="J19" s="66"/>
      <c r="K19" s="66"/>
      <c r="L19" s="66"/>
    </row>
    <row r="20" spans="1:12" s="41" customFormat="1" ht="13" x14ac:dyDescent="0.3">
      <c r="A20" s="66"/>
      <c r="B20" s="66"/>
      <c r="C20" s="66"/>
      <c r="D20" s="66"/>
      <c r="E20" s="66"/>
      <c r="F20" s="66"/>
      <c r="G20" s="66"/>
      <c r="H20" s="66"/>
      <c r="I20" s="66"/>
      <c r="J20" s="66"/>
      <c r="K20" s="66"/>
      <c r="L20" s="66"/>
    </row>
    <row r="21" spans="1:12" s="41" customFormat="1" ht="13" x14ac:dyDescent="0.3">
      <c r="A21" s="66"/>
      <c r="B21" s="66"/>
      <c r="C21" s="66"/>
      <c r="D21" s="66"/>
      <c r="E21" s="66"/>
      <c r="F21" s="66"/>
      <c r="G21" s="66"/>
      <c r="H21" s="66"/>
      <c r="I21" s="66"/>
      <c r="J21" s="66"/>
      <c r="K21" s="66"/>
      <c r="L21" s="66"/>
    </row>
    <row r="22" spans="1:12" s="41" customFormat="1" ht="13" x14ac:dyDescent="0.3">
      <c r="A22" s="66"/>
      <c r="B22" s="66"/>
      <c r="C22" s="66"/>
      <c r="D22" s="66"/>
      <c r="E22" s="66"/>
      <c r="F22" s="66"/>
      <c r="G22" s="66"/>
      <c r="H22" s="66"/>
      <c r="I22" s="66"/>
      <c r="J22" s="66"/>
      <c r="K22" s="66"/>
      <c r="L22" s="66"/>
    </row>
    <row r="23" spans="1:12" s="41" customFormat="1" ht="13" x14ac:dyDescent="0.3">
      <c r="A23" s="66"/>
      <c r="B23" s="66"/>
      <c r="C23" s="66"/>
      <c r="D23" s="66"/>
      <c r="E23" s="66"/>
      <c r="F23" s="66"/>
      <c r="G23" s="66"/>
      <c r="H23" s="66"/>
      <c r="I23" s="66"/>
      <c r="J23" s="66"/>
      <c r="K23" s="66"/>
      <c r="L23" s="66"/>
    </row>
    <row r="24" spans="1:12" s="41" customFormat="1" ht="13" x14ac:dyDescent="0.3">
      <c r="A24" s="66"/>
      <c r="B24" s="66"/>
      <c r="C24" s="66"/>
      <c r="D24" s="66"/>
      <c r="E24" s="66"/>
      <c r="F24" s="66"/>
      <c r="G24" s="66"/>
      <c r="H24" s="66"/>
      <c r="I24" s="66"/>
      <c r="J24" s="66"/>
      <c r="K24" s="66"/>
      <c r="L24" s="66"/>
    </row>
    <row r="25" spans="1:12" s="41" customFormat="1" ht="13" x14ac:dyDescent="0.3">
      <c r="A25" s="66"/>
      <c r="B25" s="66"/>
      <c r="C25" s="66"/>
      <c r="D25" s="66"/>
      <c r="E25" s="66"/>
      <c r="F25" s="66"/>
      <c r="G25" s="66"/>
      <c r="H25" s="66"/>
      <c r="I25" s="66"/>
      <c r="J25" s="66"/>
      <c r="K25" s="66"/>
      <c r="L25" s="66"/>
    </row>
    <row r="26" spans="1:12" s="41" customFormat="1" ht="13" x14ac:dyDescent="0.3">
      <c r="A26" s="66"/>
      <c r="B26" s="66"/>
      <c r="C26" s="66"/>
      <c r="D26" s="66"/>
      <c r="E26" s="66"/>
      <c r="F26" s="66"/>
      <c r="G26" s="66"/>
      <c r="H26" s="66"/>
      <c r="I26" s="66"/>
      <c r="J26" s="66"/>
      <c r="K26" s="66"/>
      <c r="L26" s="66"/>
    </row>
    <row r="27" spans="1:12" s="41" customFormat="1" ht="13" x14ac:dyDescent="0.3">
      <c r="A27" s="66"/>
      <c r="B27" s="66"/>
      <c r="C27" s="66"/>
      <c r="D27" s="66"/>
      <c r="E27" s="66"/>
      <c r="F27" s="66"/>
      <c r="G27" s="66"/>
      <c r="H27" s="66"/>
      <c r="I27" s="66"/>
      <c r="J27" s="66"/>
      <c r="K27" s="66"/>
      <c r="L27" s="66"/>
    </row>
    <row r="28" spans="1:12" s="41" customFormat="1" ht="13" x14ac:dyDescent="0.3">
      <c r="A28" s="66"/>
      <c r="B28" s="66"/>
      <c r="C28" s="66"/>
      <c r="D28" s="66"/>
      <c r="E28" s="66"/>
      <c r="F28" s="66"/>
      <c r="G28" s="66"/>
      <c r="H28" s="66"/>
      <c r="I28" s="66"/>
      <c r="J28" s="66"/>
      <c r="K28" s="66"/>
      <c r="L28" s="66"/>
    </row>
    <row r="29" spans="1:12" s="41" customFormat="1" ht="13" x14ac:dyDescent="0.3">
      <c r="A29" s="66"/>
      <c r="B29" s="66"/>
      <c r="C29" s="66"/>
      <c r="D29" s="66"/>
      <c r="E29" s="66"/>
      <c r="F29" s="66"/>
      <c r="G29" s="66"/>
      <c r="H29" s="66"/>
      <c r="I29" s="66"/>
      <c r="J29" s="66"/>
      <c r="K29" s="66"/>
      <c r="L29" s="66"/>
    </row>
    <row r="30" spans="1:12" s="41" customFormat="1" ht="13" x14ac:dyDescent="0.3">
      <c r="A30" s="66"/>
      <c r="B30" s="66"/>
      <c r="C30" s="66"/>
      <c r="D30" s="66"/>
      <c r="E30" s="66"/>
      <c r="F30" s="66"/>
      <c r="G30" s="66"/>
      <c r="H30" s="66"/>
      <c r="I30" s="66"/>
      <c r="J30" s="66"/>
      <c r="K30" s="66"/>
      <c r="L30" s="66"/>
    </row>
    <row r="31" spans="1:12" s="41" customFormat="1" ht="13" x14ac:dyDescent="0.3">
      <c r="A31" s="66"/>
      <c r="B31" s="66"/>
      <c r="C31" s="66"/>
      <c r="D31" s="66"/>
      <c r="E31" s="66"/>
      <c r="F31" s="66"/>
      <c r="G31" s="66"/>
      <c r="H31" s="66"/>
      <c r="I31" s="66"/>
      <c r="J31" s="66"/>
      <c r="K31" s="66"/>
      <c r="L31" s="66"/>
    </row>
    <row r="32" spans="1:12" s="41" customFormat="1" ht="13" x14ac:dyDescent="0.3">
      <c r="A32" s="66"/>
      <c r="B32" s="66"/>
      <c r="C32" s="66"/>
      <c r="D32" s="66"/>
      <c r="E32" s="66"/>
      <c r="F32" s="66"/>
      <c r="G32" s="66"/>
      <c r="H32" s="66"/>
      <c r="I32" s="66"/>
      <c r="J32" s="66"/>
      <c r="K32" s="66"/>
      <c r="L32" s="66"/>
    </row>
    <row r="33" spans="1:16" s="42" customFormat="1" ht="12.5" customHeight="1" x14ac:dyDescent="0.25">
      <c r="A33" s="66"/>
      <c r="B33" s="66"/>
      <c r="C33" s="66"/>
      <c r="D33" s="66"/>
      <c r="E33" s="66"/>
      <c r="F33" s="66"/>
      <c r="G33" s="66"/>
      <c r="H33" s="66"/>
      <c r="I33" s="66"/>
      <c r="J33" s="66"/>
      <c r="K33" s="66"/>
      <c r="L33" s="66"/>
      <c r="M33" s="67"/>
      <c r="N33" s="67"/>
      <c r="O33" s="67"/>
      <c r="P33" s="67"/>
    </row>
    <row r="34" spans="1:16" s="42" customFormat="1" ht="13" x14ac:dyDescent="0.3">
      <c r="A34" s="68"/>
      <c r="B34" s="67"/>
      <c r="C34" s="67"/>
      <c r="D34" s="67"/>
      <c r="E34" s="67"/>
      <c r="F34" s="67"/>
      <c r="G34" s="67"/>
      <c r="H34" s="67"/>
      <c r="I34" s="67"/>
      <c r="J34" s="67"/>
      <c r="K34" s="67"/>
      <c r="L34" s="67"/>
      <c r="M34" s="67"/>
      <c r="N34" s="67"/>
      <c r="O34" s="67"/>
      <c r="P34" s="67"/>
    </row>
    <row r="35" spans="1:16" s="42" customFormat="1" ht="18.75" customHeight="1" x14ac:dyDescent="0.25">
      <c r="A35" s="71"/>
      <c r="B35" s="65"/>
      <c r="C35" s="65"/>
      <c r="D35" s="65"/>
      <c r="E35" s="65"/>
      <c r="F35" s="65"/>
      <c r="G35" s="65"/>
      <c r="H35" s="65"/>
      <c r="I35" s="65"/>
      <c r="J35" s="65"/>
      <c r="K35" s="65"/>
      <c r="L35" s="65"/>
      <c r="M35" s="67"/>
      <c r="N35" s="67"/>
      <c r="O35" s="67"/>
      <c r="P35" s="67"/>
    </row>
    <row r="36" spans="1:16" s="42" customFormat="1" ht="15.75" customHeight="1" x14ac:dyDescent="0.25">
      <c r="A36" s="65"/>
      <c r="B36" s="65"/>
      <c r="C36" s="65"/>
      <c r="D36" s="65"/>
      <c r="E36" s="65"/>
      <c r="F36" s="65"/>
      <c r="G36" s="65"/>
      <c r="H36" s="65"/>
      <c r="I36" s="65"/>
      <c r="J36" s="65"/>
      <c r="K36" s="65"/>
      <c r="L36" s="65"/>
      <c r="M36" s="67"/>
      <c r="N36" s="67"/>
      <c r="O36" s="67"/>
      <c r="P36" s="67"/>
    </row>
    <row r="37" spans="1:16" s="42" customFormat="1" ht="12.5" customHeight="1" x14ac:dyDescent="0.25">
      <c r="A37" s="65"/>
      <c r="B37" s="65"/>
      <c r="C37" s="65"/>
      <c r="D37" s="65"/>
      <c r="E37" s="65"/>
      <c r="F37" s="65"/>
      <c r="G37" s="65"/>
      <c r="H37" s="65"/>
      <c r="I37" s="65"/>
      <c r="J37" s="65"/>
      <c r="K37" s="65"/>
      <c r="L37" s="65"/>
      <c r="M37" s="67"/>
      <c r="N37" s="67"/>
      <c r="O37" s="67"/>
      <c r="P37" s="67"/>
    </row>
    <row r="38" spans="1:16" s="42" customFormat="1" ht="12.5" customHeight="1" x14ac:dyDescent="0.25">
      <c r="A38" s="65"/>
      <c r="B38" s="65"/>
      <c r="C38" s="65"/>
      <c r="D38" s="65"/>
      <c r="E38" s="65"/>
      <c r="F38" s="65"/>
      <c r="G38" s="65"/>
      <c r="H38" s="65"/>
      <c r="I38" s="65"/>
      <c r="J38" s="65"/>
      <c r="K38" s="65"/>
      <c r="L38" s="65"/>
      <c r="M38" s="67"/>
      <c r="N38" s="67"/>
      <c r="O38" s="67"/>
      <c r="P38" s="67"/>
    </row>
    <row r="39" spans="1:16" s="42" customFormat="1" ht="12.5" customHeight="1" x14ac:dyDescent="0.25">
      <c r="A39" s="65"/>
      <c r="B39" s="65"/>
      <c r="C39" s="65"/>
      <c r="D39" s="65"/>
      <c r="E39" s="65"/>
      <c r="F39" s="65"/>
      <c r="G39" s="65"/>
      <c r="H39" s="65"/>
      <c r="I39" s="65"/>
      <c r="J39" s="65"/>
      <c r="K39" s="65"/>
      <c r="L39" s="65"/>
      <c r="M39" s="67"/>
      <c r="N39" s="67"/>
      <c r="O39" s="67"/>
      <c r="P39" s="67"/>
    </row>
    <row r="40" spans="1:16" s="42" customFormat="1" ht="12.5" customHeight="1" x14ac:dyDescent="0.25">
      <c r="A40" s="65"/>
      <c r="B40" s="65"/>
      <c r="C40" s="65"/>
      <c r="D40" s="65"/>
      <c r="E40" s="65"/>
      <c r="F40" s="65"/>
      <c r="G40" s="65"/>
      <c r="H40" s="65"/>
      <c r="I40" s="65"/>
      <c r="J40" s="65"/>
      <c r="K40" s="65"/>
      <c r="L40" s="65"/>
      <c r="M40" s="67"/>
      <c r="N40" s="67"/>
      <c r="O40" s="67"/>
      <c r="P40" s="67"/>
    </row>
    <row r="41" spans="1:16" s="42" customFormat="1" ht="12.5" customHeight="1" x14ac:dyDescent="0.25">
      <c r="A41" s="65"/>
      <c r="B41" s="65"/>
      <c r="C41" s="65"/>
      <c r="D41" s="65"/>
      <c r="E41" s="65"/>
      <c r="F41" s="65"/>
      <c r="G41" s="65"/>
      <c r="H41" s="65"/>
      <c r="I41" s="65"/>
      <c r="J41" s="65"/>
      <c r="K41" s="65"/>
      <c r="L41" s="65"/>
      <c r="M41" s="67"/>
      <c r="N41" s="67"/>
      <c r="O41" s="67"/>
      <c r="P41" s="67"/>
    </row>
    <row r="42" spans="1:16" s="42" customFormat="1" ht="12.5" customHeight="1" x14ac:dyDescent="0.25">
      <c r="A42" s="65"/>
      <c r="B42" s="65"/>
      <c r="C42" s="65"/>
      <c r="D42" s="65"/>
      <c r="E42" s="65"/>
      <c r="F42" s="65"/>
      <c r="G42" s="65"/>
      <c r="H42" s="65"/>
      <c r="I42" s="65"/>
      <c r="J42" s="65"/>
      <c r="K42" s="65"/>
      <c r="L42" s="65"/>
      <c r="M42" s="67"/>
      <c r="N42" s="67"/>
      <c r="O42" s="67"/>
      <c r="P42" s="67"/>
    </row>
    <row r="43" spans="1:16" s="42" customFormat="1" ht="12.5" customHeight="1" x14ac:dyDescent="0.25">
      <c r="A43" s="65"/>
      <c r="B43" s="65"/>
      <c r="C43" s="65"/>
      <c r="D43" s="65"/>
      <c r="E43" s="65"/>
      <c r="F43" s="65"/>
      <c r="G43" s="65"/>
      <c r="H43" s="65"/>
      <c r="I43" s="65"/>
      <c r="J43" s="65"/>
      <c r="K43" s="65"/>
      <c r="L43" s="65"/>
      <c r="M43" s="67"/>
      <c r="N43" s="67"/>
      <c r="O43" s="67"/>
      <c r="P43" s="67"/>
    </row>
    <row r="44" spans="1:16" s="42" customFormat="1" ht="12.5" customHeight="1" x14ac:dyDescent="0.25">
      <c r="A44" s="65"/>
      <c r="B44" s="65"/>
      <c r="C44" s="65"/>
      <c r="D44" s="65"/>
      <c r="E44" s="65"/>
      <c r="F44" s="65"/>
      <c r="G44" s="65"/>
      <c r="H44" s="65"/>
      <c r="I44" s="65"/>
      <c r="J44" s="65"/>
      <c r="K44" s="65"/>
      <c r="L44" s="65"/>
      <c r="M44" s="67"/>
      <c r="N44" s="67"/>
      <c r="O44" s="67"/>
      <c r="P44" s="67"/>
    </row>
    <row r="45" spans="1:16" s="42" customFormat="1" ht="12.5" customHeight="1" x14ac:dyDescent="0.25">
      <c r="A45" s="65"/>
      <c r="B45" s="65"/>
      <c r="C45" s="65"/>
      <c r="D45" s="65"/>
      <c r="E45" s="65"/>
      <c r="F45" s="65"/>
      <c r="G45" s="65"/>
      <c r="H45" s="65"/>
      <c r="I45" s="65"/>
      <c r="J45" s="65"/>
      <c r="K45" s="65"/>
      <c r="L45" s="65"/>
      <c r="M45" s="67"/>
      <c r="N45" s="67"/>
      <c r="O45" s="67"/>
      <c r="P45" s="67"/>
    </row>
    <row r="46" spans="1:16" s="42" customFormat="1" ht="12.5" customHeight="1" x14ac:dyDescent="0.25">
      <c r="A46" s="65"/>
      <c r="B46" s="65"/>
      <c r="C46" s="65"/>
      <c r="D46" s="65"/>
      <c r="E46" s="65"/>
      <c r="F46" s="65"/>
      <c r="G46" s="65"/>
      <c r="H46" s="65"/>
      <c r="I46" s="65"/>
      <c r="J46" s="65"/>
      <c r="K46" s="65"/>
      <c r="L46" s="65"/>
      <c r="M46" s="67"/>
      <c r="N46" s="67"/>
      <c r="O46" s="67"/>
      <c r="P46" s="67"/>
    </row>
    <row r="47" spans="1:16" s="42" customFormat="1" ht="12.5" customHeight="1" x14ac:dyDescent="0.25">
      <c r="A47" s="65"/>
      <c r="B47" s="65"/>
      <c r="C47" s="65"/>
      <c r="D47" s="65"/>
      <c r="E47" s="65"/>
      <c r="F47" s="65"/>
      <c r="G47" s="65"/>
      <c r="H47" s="65"/>
      <c r="I47" s="65"/>
      <c r="J47" s="65"/>
      <c r="K47" s="65"/>
      <c r="L47" s="65"/>
      <c r="M47" s="67"/>
      <c r="N47" s="67"/>
      <c r="O47" s="67"/>
      <c r="P47" s="67"/>
    </row>
    <row r="48" spans="1:16" s="42" customFormat="1" ht="12.5" customHeight="1" x14ac:dyDescent="0.25">
      <c r="A48" s="65"/>
      <c r="B48" s="65"/>
      <c r="C48" s="65"/>
      <c r="D48" s="65"/>
      <c r="E48" s="65"/>
      <c r="F48" s="65"/>
      <c r="G48" s="65"/>
      <c r="H48" s="65"/>
      <c r="I48" s="65"/>
      <c r="J48" s="65"/>
      <c r="K48" s="65"/>
      <c r="L48" s="65"/>
      <c r="M48" s="67"/>
      <c r="N48" s="67"/>
      <c r="O48" s="67"/>
      <c r="P48" s="67"/>
    </row>
    <row r="49" spans="1:16" s="42" customFormat="1" ht="12.5" customHeight="1" x14ac:dyDescent="0.25">
      <c r="A49" s="65"/>
      <c r="B49" s="65"/>
      <c r="C49" s="65"/>
      <c r="D49" s="65"/>
      <c r="E49" s="65"/>
      <c r="F49" s="65"/>
      <c r="G49" s="65"/>
      <c r="H49" s="65"/>
      <c r="I49" s="65"/>
      <c r="J49" s="65"/>
      <c r="K49" s="65"/>
      <c r="L49" s="65"/>
      <c r="M49" s="67"/>
      <c r="N49" s="67"/>
      <c r="O49" s="67"/>
      <c r="P49" s="67"/>
    </row>
    <row r="50" spans="1:16" s="42" customFormat="1" ht="12.5" customHeight="1" x14ac:dyDescent="0.25">
      <c r="A50" s="65"/>
      <c r="B50" s="65"/>
      <c r="C50" s="65"/>
      <c r="D50" s="65"/>
      <c r="E50" s="65"/>
      <c r="F50" s="65"/>
      <c r="G50" s="65"/>
      <c r="H50" s="65"/>
      <c r="I50" s="65"/>
      <c r="J50" s="65"/>
      <c r="K50" s="65"/>
      <c r="L50" s="65"/>
      <c r="M50" s="67"/>
      <c r="N50" s="67"/>
      <c r="O50" s="67"/>
      <c r="P50" s="67"/>
    </row>
    <row r="51" spans="1:16" s="42" customFormat="1" ht="12.5" customHeight="1" x14ac:dyDescent="0.25">
      <c r="A51" s="65"/>
      <c r="B51" s="65"/>
      <c r="C51" s="65"/>
      <c r="D51" s="65"/>
      <c r="E51" s="65"/>
      <c r="F51" s="65"/>
      <c r="G51" s="65"/>
      <c r="H51" s="65"/>
      <c r="I51" s="65"/>
      <c r="J51" s="65"/>
      <c r="K51" s="65"/>
      <c r="L51" s="65"/>
      <c r="M51" s="67"/>
      <c r="N51" s="67"/>
      <c r="O51" s="67"/>
      <c r="P51" s="67"/>
    </row>
    <row r="52" spans="1:16" s="42" customFormat="1" ht="12.5" customHeight="1" x14ac:dyDescent="0.25">
      <c r="A52" s="65"/>
      <c r="B52" s="65"/>
      <c r="C52" s="65"/>
      <c r="D52" s="65"/>
      <c r="E52" s="65"/>
      <c r="F52" s="65"/>
      <c r="G52" s="65"/>
      <c r="H52" s="65"/>
      <c r="I52" s="65"/>
      <c r="J52" s="65"/>
      <c r="K52" s="65"/>
      <c r="L52" s="65"/>
      <c r="M52" s="67"/>
      <c r="N52" s="67"/>
      <c r="O52" s="67"/>
      <c r="P52" s="67"/>
    </row>
    <row r="53" spans="1:16" s="42" customFormat="1" ht="12.5" customHeight="1" x14ac:dyDescent="0.25">
      <c r="A53" s="65"/>
      <c r="B53" s="65"/>
      <c r="C53" s="65"/>
      <c r="D53" s="65"/>
      <c r="E53" s="65"/>
      <c r="F53" s="65"/>
      <c r="G53" s="65"/>
      <c r="H53" s="65"/>
      <c r="I53" s="65"/>
      <c r="J53" s="65"/>
      <c r="K53" s="65"/>
      <c r="L53" s="65"/>
      <c r="M53" s="67"/>
      <c r="N53" s="67"/>
      <c r="O53" s="67"/>
      <c r="P53" s="67"/>
    </row>
    <row r="54" spans="1:16" s="42" customFormat="1" ht="12.5" customHeight="1" x14ac:dyDescent="0.25">
      <c r="A54" s="65"/>
      <c r="B54" s="65"/>
      <c r="C54" s="65"/>
      <c r="D54" s="65"/>
      <c r="E54" s="65"/>
      <c r="F54" s="65"/>
      <c r="G54" s="65"/>
      <c r="H54" s="65"/>
      <c r="I54" s="65"/>
      <c r="J54" s="65"/>
      <c r="K54" s="65"/>
      <c r="L54" s="65"/>
      <c r="M54" s="67"/>
      <c r="N54" s="67"/>
      <c r="O54" s="67"/>
      <c r="P54" s="67"/>
    </row>
    <row r="55" spans="1:16" s="42" customFormat="1" ht="12.5" customHeight="1" x14ac:dyDescent="0.25">
      <c r="A55" s="65"/>
      <c r="B55" s="65"/>
      <c r="C55" s="65"/>
      <c r="D55" s="65"/>
      <c r="E55" s="65"/>
      <c r="F55" s="65"/>
      <c r="G55" s="65"/>
      <c r="H55" s="65"/>
      <c r="I55" s="65"/>
      <c r="J55" s="65"/>
      <c r="K55" s="65"/>
      <c r="L55" s="65"/>
      <c r="M55" s="67"/>
      <c r="N55" s="67"/>
      <c r="O55" s="67"/>
      <c r="P55" s="67"/>
    </row>
    <row r="56" spans="1:16" s="42" customFormat="1" ht="12.5" customHeight="1" x14ac:dyDescent="0.25">
      <c r="A56" s="65"/>
      <c r="B56" s="65"/>
      <c r="C56" s="65"/>
      <c r="D56" s="65"/>
      <c r="E56" s="65"/>
      <c r="F56" s="65"/>
      <c r="G56" s="65"/>
      <c r="H56" s="65"/>
      <c r="I56" s="65"/>
      <c r="J56" s="65"/>
      <c r="K56" s="65"/>
      <c r="L56" s="65"/>
      <c r="M56" s="67"/>
      <c r="N56" s="67"/>
      <c r="O56" s="67"/>
      <c r="P56" s="67"/>
    </row>
    <row r="57" spans="1:16" s="42" customFormat="1" ht="12.5" customHeight="1" x14ac:dyDescent="0.25">
      <c r="A57" s="65"/>
      <c r="B57" s="65"/>
      <c r="C57" s="65"/>
      <c r="D57" s="65"/>
      <c r="E57" s="65"/>
      <c r="F57" s="65"/>
      <c r="G57" s="65"/>
      <c r="H57" s="65"/>
      <c r="I57" s="65"/>
      <c r="J57" s="65"/>
      <c r="K57" s="65"/>
      <c r="L57" s="65"/>
      <c r="M57" s="67"/>
      <c r="N57" s="67"/>
      <c r="O57" s="67"/>
      <c r="P57" s="67"/>
    </row>
    <row r="58" spans="1:16" s="42" customFormat="1" ht="12.5" customHeight="1" x14ac:dyDescent="0.25">
      <c r="A58" s="65"/>
      <c r="B58" s="65"/>
      <c r="C58" s="65"/>
      <c r="D58" s="65"/>
      <c r="E58" s="65"/>
      <c r="F58" s="65"/>
      <c r="G58" s="65"/>
      <c r="H58" s="65"/>
      <c r="I58" s="65"/>
      <c r="J58" s="65"/>
      <c r="K58" s="65"/>
      <c r="L58" s="65"/>
      <c r="M58" s="67"/>
      <c r="N58" s="67"/>
      <c r="O58" s="67"/>
      <c r="P58" s="67"/>
    </row>
    <row r="59" spans="1:16" s="42" customFormat="1" ht="12.5" customHeight="1" x14ac:dyDescent="0.25">
      <c r="A59" s="65"/>
      <c r="B59" s="65"/>
      <c r="C59" s="65"/>
      <c r="D59" s="65"/>
      <c r="E59" s="65"/>
      <c r="F59" s="65"/>
      <c r="G59" s="65"/>
      <c r="H59" s="65"/>
      <c r="I59" s="65"/>
      <c r="J59" s="65"/>
      <c r="K59" s="65"/>
      <c r="L59" s="65"/>
      <c r="M59" s="67"/>
      <c r="N59" s="67"/>
      <c r="O59" s="67"/>
      <c r="P59" s="67"/>
    </row>
    <row r="60" spans="1:16" s="42" customFormat="1" ht="12.5" customHeight="1" x14ac:dyDescent="0.25">
      <c r="A60" s="65"/>
      <c r="B60" s="65"/>
      <c r="C60" s="65"/>
      <c r="D60" s="65"/>
      <c r="E60" s="65"/>
      <c r="F60" s="65"/>
      <c r="G60" s="65"/>
      <c r="H60" s="65"/>
      <c r="I60" s="65"/>
      <c r="J60" s="65"/>
      <c r="K60" s="65"/>
      <c r="L60" s="65"/>
      <c r="M60" s="67"/>
      <c r="N60" s="67"/>
      <c r="O60" s="67"/>
      <c r="P60" s="67"/>
    </row>
    <row r="61" spans="1:16" s="42" customFormat="1" ht="12.5" customHeight="1" x14ac:dyDescent="0.25">
      <c r="A61" s="65"/>
      <c r="B61" s="65"/>
      <c r="C61" s="65"/>
      <c r="D61" s="65"/>
      <c r="E61" s="65"/>
      <c r="F61" s="65"/>
      <c r="G61" s="65"/>
      <c r="H61" s="65"/>
      <c r="I61" s="65"/>
      <c r="J61" s="65"/>
      <c r="K61" s="65"/>
      <c r="L61" s="65"/>
      <c r="M61" s="67"/>
      <c r="N61" s="67"/>
      <c r="O61" s="67"/>
      <c r="P61" s="67"/>
    </row>
    <row r="62" spans="1:16" s="42" customFormat="1" ht="12.5" customHeight="1" x14ac:dyDescent="0.25">
      <c r="A62" s="65"/>
      <c r="B62" s="65"/>
      <c r="C62" s="65"/>
      <c r="D62" s="65"/>
      <c r="E62" s="65"/>
      <c r="F62" s="65"/>
      <c r="G62" s="65"/>
      <c r="H62" s="65"/>
      <c r="I62" s="65"/>
      <c r="J62" s="65"/>
      <c r="K62" s="65"/>
      <c r="L62" s="65"/>
      <c r="M62" s="67"/>
      <c r="N62" s="67"/>
      <c r="O62" s="67"/>
      <c r="P62" s="67"/>
    </row>
    <row r="63" spans="1:16" s="42" customFormat="1" ht="15.75" customHeight="1" x14ac:dyDescent="0.25">
      <c r="A63" s="65"/>
      <c r="B63" s="65"/>
      <c r="C63" s="65"/>
      <c r="D63" s="65"/>
      <c r="E63" s="65"/>
      <c r="F63" s="65"/>
      <c r="G63" s="65"/>
      <c r="H63" s="65"/>
      <c r="I63" s="65"/>
      <c r="J63" s="65"/>
      <c r="K63" s="65"/>
      <c r="L63" s="65"/>
      <c r="M63" s="67"/>
      <c r="N63" s="67"/>
      <c r="O63" s="67"/>
      <c r="P63" s="67"/>
    </row>
    <row r="64" spans="1:16" s="42" customFormat="1" ht="15.75" customHeight="1" x14ac:dyDescent="0.25">
      <c r="A64" s="65"/>
      <c r="B64" s="65"/>
      <c r="C64" s="65"/>
      <c r="D64" s="65"/>
      <c r="E64" s="65"/>
      <c r="F64" s="65"/>
      <c r="G64" s="65"/>
      <c r="H64" s="65"/>
      <c r="I64" s="65"/>
      <c r="J64" s="65"/>
      <c r="K64" s="65"/>
      <c r="L64" s="65"/>
      <c r="M64" s="67"/>
      <c r="N64" s="67"/>
      <c r="O64" s="67"/>
      <c r="P64" s="67"/>
    </row>
    <row r="65" spans="1:16" s="42" customFormat="1" ht="12.5" customHeight="1" x14ac:dyDescent="0.25">
      <c r="A65" s="65"/>
      <c r="B65" s="65"/>
      <c r="C65" s="65"/>
      <c r="D65" s="65"/>
      <c r="E65" s="65"/>
      <c r="F65" s="65"/>
      <c r="G65" s="65"/>
      <c r="H65" s="65"/>
      <c r="I65" s="65"/>
      <c r="J65" s="65"/>
      <c r="K65" s="65"/>
      <c r="L65" s="65"/>
      <c r="M65" s="67"/>
      <c r="N65" s="67"/>
      <c r="O65" s="67"/>
      <c r="P65" s="67"/>
    </row>
    <row r="66" spans="1:16" x14ac:dyDescent="0.25">
      <c r="A66" s="69"/>
      <c r="B66" s="69"/>
      <c r="C66" s="69"/>
      <c r="D66" s="69"/>
      <c r="E66" s="69"/>
      <c r="F66" s="69"/>
      <c r="G66" s="69"/>
      <c r="H66" s="69"/>
      <c r="I66" s="69"/>
      <c r="J66" s="69"/>
      <c r="K66" s="69"/>
      <c r="L66" s="69"/>
      <c r="M66" s="69"/>
      <c r="N66" s="69"/>
      <c r="O66" s="69"/>
      <c r="P66" s="69"/>
    </row>
    <row r="67" spans="1:16" x14ac:dyDescent="0.25">
      <c r="A67" s="69"/>
      <c r="B67" s="69"/>
      <c r="C67" s="69"/>
      <c r="D67" s="69"/>
      <c r="E67" s="69"/>
      <c r="F67" s="69"/>
      <c r="G67" s="69"/>
      <c r="H67" s="69"/>
      <c r="I67" s="69"/>
      <c r="J67" s="69"/>
      <c r="K67" s="69"/>
      <c r="L67" s="69"/>
      <c r="M67" s="69"/>
      <c r="N67" s="69"/>
      <c r="O67" s="69"/>
      <c r="P67" s="69"/>
    </row>
    <row r="68" spans="1:16" x14ac:dyDescent="0.25">
      <c r="A68" s="69"/>
      <c r="B68" s="69"/>
      <c r="C68" s="69"/>
      <c r="D68" s="69"/>
      <c r="E68" s="69"/>
      <c r="F68" s="69"/>
      <c r="G68" s="69"/>
      <c r="H68" s="69"/>
      <c r="I68" s="69"/>
      <c r="J68" s="69"/>
      <c r="K68" s="69"/>
      <c r="L68" s="69"/>
      <c r="M68" s="69"/>
      <c r="N68" s="69"/>
      <c r="O68" s="69"/>
      <c r="P68" s="69"/>
    </row>
    <row r="69" spans="1:16" x14ac:dyDescent="0.25">
      <c r="A69" s="69"/>
      <c r="B69" s="69"/>
      <c r="C69" s="69"/>
      <c r="D69" s="69"/>
      <c r="E69" s="69"/>
      <c r="F69" s="69"/>
      <c r="G69" s="69"/>
      <c r="H69" s="69"/>
      <c r="I69" s="69"/>
      <c r="J69" s="69"/>
      <c r="K69" s="69"/>
      <c r="L69" s="69"/>
      <c r="M69" s="69"/>
      <c r="N69" s="69"/>
      <c r="O69" s="69"/>
      <c r="P69" s="69"/>
    </row>
    <row r="70" spans="1:16" x14ac:dyDescent="0.25">
      <c r="A70" s="69"/>
      <c r="B70" s="69"/>
      <c r="C70" s="69"/>
      <c r="D70" s="69"/>
      <c r="E70" s="69"/>
      <c r="F70" s="69"/>
      <c r="G70" s="69"/>
      <c r="H70" s="69"/>
      <c r="I70" s="69"/>
      <c r="J70" s="69"/>
      <c r="K70" s="69"/>
      <c r="L70" s="69"/>
      <c r="M70" s="69"/>
      <c r="N70" s="69"/>
      <c r="O70" s="69"/>
      <c r="P70" s="69"/>
    </row>
    <row r="71" spans="1:16" x14ac:dyDescent="0.25">
      <c r="A71" s="69"/>
      <c r="B71" s="69"/>
      <c r="C71" s="69"/>
      <c r="D71" s="69"/>
      <c r="E71" s="69"/>
      <c r="F71" s="69"/>
      <c r="G71" s="69"/>
      <c r="H71" s="69"/>
      <c r="I71" s="69"/>
      <c r="J71" s="69"/>
      <c r="K71" s="69"/>
      <c r="L71" s="69"/>
      <c r="M71" s="69"/>
      <c r="N71" s="69"/>
      <c r="O71" s="69"/>
      <c r="P71" s="69"/>
    </row>
    <row r="72" spans="1:16" x14ac:dyDescent="0.25">
      <c r="A72" s="69"/>
      <c r="B72" s="69"/>
      <c r="C72" s="69"/>
      <c r="D72" s="69"/>
      <c r="E72" s="69"/>
      <c r="F72" s="69"/>
      <c r="G72" s="69"/>
      <c r="H72" s="69"/>
      <c r="I72" s="69"/>
      <c r="J72" s="69"/>
      <c r="K72" s="69"/>
      <c r="L72" s="69"/>
      <c r="M72" s="69"/>
      <c r="N72" s="69"/>
      <c r="O72" s="69"/>
      <c r="P72" s="69"/>
    </row>
  </sheetData>
  <pageMargins left="0.70866141732283472" right="0.70866141732283472" top="0.35433070866141736" bottom="0.35433070866141736" header="0.31496062992125984" footer="0.31496062992125984"/>
  <pageSetup paperSize="9" scale="65" orientation="landscape"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3"/>
  <sheetViews>
    <sheetView showGridLines="0" topLeftCell="A4" zoomScale="80" zoomScaleNormal="80" workbookViewId="0">
      <selection activeCell="R12" sqref="R12"/>
    </sheetView>
  </sheetViews>
  <sheetFormatPr defaultColWidth="8.84375" defaultRowHeight="12.5" x14ac:dyDescent="0.25"/>
  <cols>
    <col min="1" max="1" width="16.765625" style="19" customWidth="1"/>
    <col min="2" max="12" width="8.765625" style="19" customWidth="1"/>
    <col min="13" max="16384" width="8.84375" style="19"/>
  </cols>
  <sheetData>
    <row r="1" spans="1:17" s="30" customFormat="1" ht="18.5" x14ac:dyDescent="0.45">
      <c r="A1" s="31" t="s">
        <v>57</v>
      </c>
      <c r="B1" s="32"/>
    </row>
    <row r="2" spans="1:17" s="26" customFormat="1" ht="15.5" x14ac:dyDescent="0.35">
      <c r="A2" s="23" t="s">
        <v>30</v>
      </c>
      <c r="B2" s="24" t="s">
        <v>33</v>
      </c>
      <c r="C2" s="24" t="s">
        <v>24</v>
      </c>
      <c r="D2" s="24" t="s">
        <v>25</v>
      </c>
      <c r="E2" s="24" t="s">
        <v>26</v>
      </c>
      <c r="F2" s="24" t="s">
        <v>23</v>
      </c>
      <c r="G2" s="24" t="s">
        <v>27</v>
      </c>
      <c r="H2" s="24" t="s">
        <v>28</v>
      </c>
      <c r="I2" s="24" t="s">
        <v>29</v>
      </c>
      <c r="J2" s="24" t="s">
        <v>55</v>
      </c>
      <c r="K2" s="24" t="s">
        <v>60</v>
      </c>
      <c r="L2" s="25" t="s">
        <v>61</v>
      </c>
      <c r="M2" s="25" t="s">
        <v>66</v>
      </c>
      <c r="N2" s="26" t="s">
        <v>128</v>
      </c>
      <c r="O2" s="26" t="s">
        <v>131</v>
      </c>
      <c r="P2" s="26" t="s">
        <v>132</v>
      </c>
      <c r="Q2" s="26" t="s">
        <v>133</v>
      </c>
    </row>
    <row r="3" spans="1:17" s="18" customFormat="1" ht="13" x14ac:dyDescent="0.3">
      <c r="A3" s="27" t="s">
        <v>16</v>
      </c>
      <c r="B3" s="28">
        <v>16629</v>
      </c>
      <c r="C3" s="28">
        <v>30652</v>
      </c>
      <c r="D3" s="28">
        <v>28045</v>
      </c>
      <c r="E3" s="28">
        <v>25438</v>
      </c>
      <c r="F3" s="28">
        <v>22831</v>
      </c>
      <c r="G3" s="28">
        <v>20224</v>
      </c>
      <c r="H3" s="28">
        <v>14250</v>
      </c>
      <c r="I3" s="28">
        <v>12440</v>
      </c>
      <c r="J3" s="28">
        <v>10631</v>
      </c>
      <c r="K3" s="28">
        <v>10179</v>
      </c>
      <c r="L3" s="29">
        <v>9726</v>
      </c>
      <c r="M3" s="29">
        <v>9274</v>
      </c>
      <c r="N3" s="29">
        <v>8821</v>
      </c>
      <c r="O3" s="29">
        <v>8369</v>
      </c>
      <c r="P3" s="29">
        <v>7917</v>
      </c>
      <c r="Q3" s="29">
        <v>7464</v>
      </c>
    </row>
    <row r="4" spans="1:17" s="18" customFormat="1" ht="13" x14ac:dyDescent="0.3">
      <c r="A4" s="21" t="s">
        <v>0</v>
      </c>
      <c r="B4" s="10">
        <v>20464</v>
      </c>
      <c r="C4" s="10">
        <v>38197</v>
      </c>
      <c r="D4" s="10">
        <v>35467</v>
      </c>
      <c r="E4" s="10">
        <v>32737</v>
      </c>
      <c r="F4" s="10">
        <v>30007</v>
      </c>
      <c r="G4" s="10">
        <v>27277</v>
      </c>
      <c r="H4" s="10">
        <v>30732</v>
      </c>
      <c r="I4" s="10">
        <v>26830</v>
      </c>
      <c r="J4" s="10">
        <v>22927</v>
      </c>
      <c r="K4" s="10">
        <v>21952</v>
      </c>
      <c r="L4" s="22">
        <v>20976</v>
      </c>
      <c r="M4" s="22">
        <v>20000</v>
      </c>
      <c r="N4" s="22">
        <v>19025</v>
      </c>
      <c r="O4" s="22">
        <v>18049</v>
      </c>
      <c r="P4" s="22">
        <v>17073</v>
      </c>
      <c r="Q4" s="22">
        <v>16098</v>
      </c>
    </row>
    <row r="5" spans="1:17" s="18" customFormat="1" ht="13" x14ac:dyDescent="0.3">
      <c r="A5" s="27" t="s">
        <v>1</v>
      </c>
      <c r="B5" s="28">
        <v>36449</v>
      </c>
      <c r="C5" s="28">
        <v>67363</v>
      </c>
      <c r="D5" s="28">
        <v>61829</v>
      </c>
      <c r="E5" s="28">
        <v>56295</v>
      </c>
      <c r="F5" s="28">
        <v>50760</v>
      </c>
      <c r="G5" s="28">
        <v>45226</v>
      </c>
      <c r="H5" s="28">
        <v>37347</v>
      </c>
      <c r="I5" s="28">
        <v>32604</v>
      </c>
      <c r="J5" s="28">
        <v>27862</v>
      </c>
      <c r="K5" s="28">
        <v>26676</v>
      </c>
      <c r="L5" s="29">
        <v>25491</v>
      </c>
      <c r="M5" s="29">
        <v>24305</v>
      </c>
      <c r="N5" s="29">
        <v>23119</v>
      </c>
      <c r="O5" s="29">
        <v>21934</v>
      </c>
      <c r="P5" s="29">
        <v>20748</v>
      </c>
      <c r="Q5" s="29">
        <v>19563</v>
      </c>
    </row>
    <row r="6" spans="1:17" s="18" customFormat="1" ht="13" x14ac:dyDescent="0.3">
      <c r="A6" s="21" t="s">
        <v>2</v>
      </c>
      <c r="B6" s="10">
        <v>57773</v>
      </c>
      <c r="C6" s="10">
        <v>106766</v>
      </c>
      <c r="D6" s="10">
        <v>97985</v>
      </c>
      <c r="E6" s="10">
        <v>89204</v>
      </c>
      <c r="F6" s="10">
        <v>80424</v>
      </c>
      <c r="G6" s="10">
        <v>71642</v>
      </c>
      <c r="H6" s="10">
        <v>64065</v>
      </c>
      <c r="I6" s="10">
        <v>55931</v>
      </c>
      <c r="J6" s="10">
        <v>47797</v>
      </c>
      <c r="K6" s="10">
        <v>45761</v>
      </c>
      <c r="L6" s="22">
        <v>43729</v>
      </c>
      <c r="M6" s="22">
        <v>41692</v>
      </c>
      <c r="N6" s="22">
        <v>39660</v>
      </c>
      <c r="O6" s="22">
        <v>37627</v>
      </c>
      <c r="P6" s="22">
        <v>35592</v>
      </c>
      <c r="Q6" s="22">
        <v>33557</v>
      </c>
    </row>
    <row r="7" spans="1:17" s="18" customFormat="1" ht="13" x14ac:dyDescent="0.3">
      <c r="A7" s="27" t="s">
        <v>3</v>
      </c>
      <c r="B7" s="28">
        <v>27308</v>
      </c>
      <c r="C7" s="28">
        <v>51061</v>
      </c>
      <c r="D7" s="28">
        <v>47506</v>
      </c>
      <c r="E7" s="28">
        <v>43952</v>
      </c>
      <c r="F7" s="28">
        <v>40398</v>
      </c>
      <c r="G7" s="28">
        <v>36844</v>
      </c>
      <c r="H7" s="28">
        <v>33919</v>
      </c>
      <c r="I7" s="28">
        <v>29611</v>
      </c>
      <c r="J7" s="28">
        <v>25304</v>
      </c>
      <c r="K7" s="28">
        <v>24228</v>
      </c>
      <c r="L7" s="29">
        <v>23151</v>
      </c>
      <c r="M7" s="29">
        <v>22074</v>
      </c>
      <c r="N7" s="29">
        <v>20997</v>
      </c>
      <c r="O7" s="29">
        <v>19920</v>
      </c>
      <c r="P7" s="29">
        <v>18844</v>
      </c>
      <c r="Q7" s="29">
        <v>17767</v>
      </c>
    </row>
    <row r="8" spans="1:17" s="18" customFormat="1" ht="13" x14ac:dyDescent="0.3">
      <c r="A8" s="21" t="s">
        <v>4</v>
      </c>
      <c r="B8" s="10">
        <v>9889</v>
      </c>
      <c r="C8" s="10">
        <v>18620</v>
      </c>
      <c r="D8" s="10">
        <v>17461</v>
      </c>
      <c r="E8" s="10">
        <v>16303</v>
      </c>
      <c r="F8" s="10">
        <v>15145</v>
      </c>
      <c r="G8" s="10">
        <v>13987</v>
      </c>
      <c r="H8" s="10">
        <v>15596</v>
      </c>
      <c r="I8" s="10">
        <v>13616</v>
      </c>
      <c r="J8" s="10">
        <v>11635</v>
      </c>
      <c r="K8" s="10">
        <v>11140</v>
      </c>
      <c r="L8" s="22">
        <v>10645</v>
      </c>
      <c r="M8" s="22">
        <v>10150</v>
      </c>
      <c r="N8" s="22">
        <v>9655</v>
      </c>
      <c r="O8" s="22">
        <v>9160</v>
      </c>
      <c r="P8" s="22">
        <v>8665</v>
      </c>
      <c r="Q8" s="22">
        <v>8170</v>
      </c>
    </row>
    <row r="9" spans="1:17" s="18" customFormat="1" ht="13" x14ac:dyDescent="0.3">
      <c r="A9" s="27" t="s">
        <v>6</v>
      </c>
      <c r="B9" s="28">
        <v>23755</v>
      </c>
      <c r="C9" s="28">
        <v>44868</v>
      </c>
      <c r="D9" s="28">
        <v>42226</v>
      </c>
      <c r="E9" s="28">
        <v>39584</v>
      </c>
      <c r="F9" s="28">
        <v>36942</v>
      </c>
      <c r="G9" s="28">
        <v>34300</v>
      </c>
      <c r="H9" s="28">
        <v>28290</v>
      </c>
      <c r="I9" s="28">
        <v>24698</v>
      </c>
      <c r="J9" s="28">
        <v>21105</v>
      </c>
      <c r="K9" s="28">
        <v>20207</v>
      </c>
      <c r="L9" s="29">
        <v>19309</v>
      </c>
      <c r="M9" s="29">
        <v>18411</v>
      </c>
      <c r="N9" s="29">
        <v>17513</v>
      </c>
      <c r="O9" s="29">
        <v>16615</v>
      </c>
      <c r="P9" s="29">
        <v>15717</v>
      </c>
      <c r="Q9" s="29">
        <v>14819</v>
      </c>
    </row>
    <row r="10" spans="1:17" s="18" customFormat="1" ht="13" x14ac:dyDescent="0.3">
      <c r="A10" s="21" t="s">
        <v>7</v>
      </c>
      <c r="B10" s="10">
        <v>15798</v>
      </c>
      <c r="C10" s="10">
        <v>29167</v>
      </c>
      <c r="D10" s="10">
        <v>26740</v>
      </c>
      <c r="E10" s="10">
        <v>24312</v>
      </c>
      <c r="F10" s="10">
        <v>21884</v>
      </c>
      <c r="G10" s="10">
        <v>19456</v>
      </c>
      <c r="H10" s="10">
        <v>17921</v>
      </c>
      <c r="I10" s="10">
        <v>15645</v>
      </c>
      <c r="J10" s="10">
        <v>13370</v>
      </c>
      <c r="K10" s="10">
        <v>12801</v>
      </c>
      <c r="L10" s="22">
        <v>12232</v>
      </c>
      <c r="M10" s="22">
        <v>11663</v>
      </c>
      <c r="N10" s="22">
        <v>11094</v>
      </c>
      <c r="O10" s="22">
        <v>10525</v>
      </c>
      <c r="P10" s="22">
        <v>9956</v>
      </c>
      <c r="Q10" s="22">
        <v>9387</v>
      </c>
    </row>
    <row r="11" spans="1:17" s="18" customFormat="1" ht="13" x14ac:dyDescent="0.3">
      <c r="A11" s="27" t="s">
        <v>8</v>
      </c>
      <c r="B11" s="28">
        <v>27953</v>
      </c>
      <c r="C11" s="28">
        <v>52021</v>
      </c>
      <c r="D11" s="28">
        <v>48136</v>
      </c>
      <c r="E11" s="28">
        <v>44252</v>
      </c>
      <c r="F11" s="28">
        <v>40367</v>
      </c>
      <c r="G11" s="28">
        <v>36482</v>
      </c>
      <c r="H11" s="28">
        <v>33311</v>
      </c>
      <c r="I11" s="28">
        <v>29081</v>
      </c>
      <c r="J11" s="28">
        <v>24851</v>
      </c>
      <c r="K11" s="28">
        <v>23793</v>
      </c>
      <c r="L11" s="29">
        <v>22736</v>
      </c>
      <c r="M11" s="29">
        <v>21678</v>
      </c>
      <c r="N11" s="29">
        <v>20621</v>
      </c>
      <c r="O11" s="29">
        <v>19563</v>
      </c>
      <c r="P11" s="29">
        <v>18506</v>
      </c>
      <c r="Q11" s="29">
        <v>17448</v>
      </c>
    </row>
    <row r="12" spans="1:17" s="18" customFormat="1" ht="13" x14ac:dyDescent="0.3">
      <c r="A12" s="21" t="s">
        <v>9</v>
      </c>
      <c r="B12" s="10">
        <v>22681</v>
      </c>
      <c r="C12" s="10">
        <v>42079</v>
      </c>
      <c r="D12" s="10">
        <v>38796</v>
      </c>
      <c r="E12" s="10">
        <v>35512</v>
      </c>
      <c r="F12" s="10">
        <v>32229</v>
      </c>
      <c r="G12" s="10">
        <v>28945</v>
      </c>
      <c r="H12" s="10">
        <v>28909</v>
      </c>
      <c r="I12" s="10">
        <v>25238</v>
      </c>
      <c r="J12" s="10">
        <v>21567</v>
      </c>
      <c r="K12" s="10">
        <v>20649</v>
      </c>
      <c r="L12" s="22">
        <v>19731</v>
      </c>
      <c r="M12" s="22">
        <v>18814</v>
      </c>
      <c r="N12" s="22">
        <v>17896</v>
      </c>
      <c r="O12" s="22">
        <v>16978</v>
      </c>
      <c r="P12" s="22">
        <v>16060</v>
      </c>
      <c r="Q12" s="22">
        <v>15143</v>
      </c>
    </row>
    <row r="13" spans="1:17" s="18" customFormat="1" ht="13" x14ac:dyDescent="0.3">
      <c r="A13" s="27" t="s">
        <v>17</v>
      </c>
      <c r="B13" s="28">
        <v>14270</v>
      </c>
      <c r="C13" s="28">
        <v>26296</v>
      </c>
      <c r="D13" s="28">
        <v>24051</v>
      </c>
      <c r="E13" s="28">
        <v>21807</v>
      </c>
      <c r="F13" s="28">
        <v>19563</v>
      </c>
      <c r="G13" s="28">
        <v>17319</v>
      </c>
      <c r="H13" s="28">
        <v>15938</v>
      </c>
      <c r="I13" s="28">
        <v>13914</v>
      </c>
      <c r="J13" s="28">
        <v>11890</v>
      </c>
      <c r="K13" s="28">
        <v>11384</v>
      </c>
      <c r="L13" s="29">
        <v>10879</v>
      </c>
      <c r="M13" s="29">
        <v>10373</v>
      </c>
      <c r="N13" s="29">
        <v>9867</v>
      </c>
      <c r="O13" s="29">
        <v>9361</v>
      </c>
      <c r="P13" s="29">
        <v>8855</v>
      </c>
      <c r="Q13" s="29">
        <v>8349</v>
      </c>
    </row>
    <row r="14" spans="1:17" s="18" customFormat="1" ht="13" x14ac:dyDescent="0.3">
      <c r="A14" s="21" t="s">
        <v>18</v>
      </c>
      <c r="B14" s="10">
        <v>12173</v>
      </c>
      <c r="C14" s="10">
        <v>22427</v>
      </c>
      <c r="D14" s="10">
        <v>20509</v>
      </c>
      <c r="E14" s="10">
        <v>18590</v>
      </c>
      <c r="F14" s="10">
        <v>16672</v>
      </c>
      <c r="G14" s="10">
        <v>14753</v>
      </c>
      <c r="H14" s="10">
        <v>12311</v>
      </c>
      <c r="I14" s="10">
        <v>10747</v>
      </c>
      <c r="J14" s="10">
        <v>9184</v>
      </c>
      <c r="K14" s="10">
        <v>8793</v>
      </c>
      <c r="L14" s="22">
        <v>8402</v>
      </c>
      <c r="M14" s="22">
        <v>8012</v>
      </c>
      <c r="N14" s="22">
        <v>7621</v>
      </c>
      <c r="O14" s="22">
        <v>7230</v>
      </c>
      <c r="P14" s="22">
        <v>6839</v>
      </c>
      <c r="Q14" s="22">
        <v>6448</v>
      </c>
    </row>
    <row r="15" spans="1:17" s="18" customFormat="1" ht="13" x14ac:dyDescent="0.3">
      <c r="A15" s="27" t="s">
        <v>10</v>
      </c>
      <c r="B15" s="28">
        <v>15696</v>
      </c>
      <c r="C15" s="28">
        <v>29202</v>
      </c>
      <c r="D15" s="28">
        <v>27012</v>
      </c>
      <c r="E15" s="28">
        <v>24821</v>
      </c>
      <c r="F15" s="28">
        <v>22631</v>
      </c>
      <c r="G15" s="28">
        <v>20441</v>
      </c>
      <c r="H15" s="28">
        <v>18380</v>
      </c>
      <c r="I15" s="28">
        <v>16046</v>
      </c>
      <c r="J15" s="28">
        <v>13712</v>
      </c>
      <c r="K15" s="28">
        <v>13129</v>
      </c>
      <c r="L15" s="29">
        <v>12545</v>
      </c>
      <c r="M15" s="29">
        <v>11962</v>
      </c>
      <c r="N15" s="29">
        <v>11378</v>
      </c>
      <c r="O15" s="29">
        <v>10795</v>
      </c>
      <c r="P15" s="29">
        <v>10211</v>
      </c>
      <c r="Q15" s="29">
        <v>9628</v>
      </c>
    </row>
    <row r="16" spans="1:17" s="18" customFormat="1" ht="13" x14ac:dyDescent="0.3">
      <c r="A16" s="21" t="s">
        <v>19</v>
      </c>
      <c r="B16" s="10">
        <v>33600</v>
      </c>
      <c r="C16" s="10">
        <v>61876</v>
      </c>
      <c r="D16" s="10">
        <v>56554</v>
      </c>
      <c r="E16" s="10">
        <v>51231</v>
      </c>
      <c r="F16" s="10">
        <v>45908</v>
      </c>
      <c r="G16" s="10">
        <v>40585</v>
      </c>
      <c r="H16" s="10">
        <v>30547</v>
      </c>
      <c r="I16" s="10">
        <v>26668</v>
      </c>
      <c r="J16" s="10">
        <v>22789</v>
      </c>
      <c r="K16" s="10">
        <v>21819</v>
      </c>
      <c r="L16" s="22">
        <v>20849</v>
      </c>
      <c r="M16" s="22">
        <v>19880</v>
      </c>
      <c r="N16" s="22">
        <v>18910</v>
      </c>
      <c r="O16" s="22">
        <v>17940</v>
      </c>
      <c r="P16" s="22">
        <v>16971</v>
      </c>
      <c r="Q16" s="22">
        <v>16001</v>
      </c>
    </row>
    <row r="17" spans="1:17" s="18" customFormat="1" ht="13" x14ac:dyDescent="0.3">
      <c r="A17" s="27" t="s">
        <v>11</v>
      </c>
      <c r="B17" s="28">
        <v>23517</v>
      </c>
      <c r="C17" s="28">
        <v>43769</v>
      </c>
      <c r="D17" s="28">
        <v>40503</v>
      </c>
      <c r="E17" s="28">
        <v>37238</v>
      </c>
      <c r="F17" s="28">
        <v>33972</v>
      </c>
      <c r="G17" s="28">
        <v>30707</v>
      </c>
      <c r="H17" s="28">
        <v>25725</v>
      </c>
      <c r="I17" s="28">
        <v>22459</v>
      </c>
      <c r="J17" s="28">
        <v>19192</v>
      </c>
      <c r="K17" s="28">
        <v>18375</v>
      </c>
      <c r="L17" s="29">
        <v>17558</v>
      </c>
      <c r="M17" s="29">
        <v>16742</v>
      </c>
      <c r="N17" s="29">
        <v>15925</v>
      </c>
      <c r="O17" s="29">
        <v>15108</v>
      </c>
      <c r="P17" s="29">
        <v>14292</v>
      </c>
      <c r="Q17" s="29">
        <v>13475</v>
      </c>
    </row>
    <row r="18" spans="1:17" s="18" customFormat="1" ht="13" x14ac:dyDescent="0.3">
      <c r="A18" s="21" t="s">
        <v>12</v>
      </c>
      <c r="B18" s="10">
        <v>20736</v>
      </c>
      <c r="C18" s="10">
        <v>39074</v>
      </c>
      <c r="D18" s="10">
        <v>36676</v>
      </c>
      <c r="E18" s="10">
        <v>34278</v>
      </c>
      <c r="F18" s="10">
        <v>31879</v>
      </c>
      <c r="G18" s="10">
        <v>29481</v>
      </c>
      <c r="H18" s="10">
        <v>26134</v>
      </c>
      <c r="I18" s="10">
        <v>22815</v>
      </c>
      <c r="J18" s="10">
        <v>19497</v>
      </c>
      <c r="K18" s="10">
        <v>18667</v>
      </c>
      <c r="L18" s="22">
        <v>17837</v>
      </c>
      <c r="M18" s="22">
        <v>17008</v>
      </c>
      <c r="N18" s="22">
        <v>16178</v>
      </c>
      <c r="O18" s="22">
        <v>15348</v>
      </c>
      <c r="P18" s="22">
        <v>14519</v>
      </c>
      <c r="Q18" s="22">
        <v>13689</v>
      </c>
    </row>
    <row r="19" spans="1:17" s="18" customFormat="1" ht="13" x14ac:dyDescent="0.3">
      <c r="A19" s="27" t="s">
        <v>13</v>
      </c>
      <c r="B19" s="28">
        <v>19049</v>
      </c>
      <c r="C19" s="28">
        <v>35826</v>
      </c>
      <c r="D19" s="28">
        <v>33553</v>
      </c>
      <c r="E19" s="28">
        <v>31280</v>
      </c>
      <c r="F19" s="28">
        <v>29007</v>
      </c>
      <c r="G19" s="28">
        <v>26734</v>
      </c>
      <c r="H19" s="28">
        <v>31148</v>
      </c>
      <c r="I19" s="28">
        <v>27193</v>
      </c>
      <c r="J19" s="28">
        <v>23237</v>
      </c>
      <c r="K19" s="28">
        <v>22249</v>
      </c>
      <c r="L19" s="29">
        <v>21260</v>
      </c>
      <c r="M19" s="29">
        <v>20271</v>
      </c>
      <c r="N19" s="29">
        <v>19282</v>
      </c>
      <c r="O19" s="29">
        <v>18293</v>
      </c>
      <c r="P19" s="29">
        <v>17304</v>
      </c>
      <c r="Q19" s="29">
        <v>16316</v>
      </c>
    </row>
    <row r="20" spans="1:17" s="18" customFormat="1" ht="13" x14ac:dyDescent="0.3">
      <c r="A20" s="21" t="s">
        <v>20</v>
      </c>
      <c r="B20" s="10">
        <v>37942</v>
      </c>
      <c r="C20" s="10">
        <v>70200</v>
      </c>
      <c r="D20" s="10">
        <v>64515</v>
      </c>
      <c r="E20" s="10">
        <v>58830</v>
      </c>
      <c r="F20" s="10">
        <v>53145</v>
      </c>
      <c r="G20" s="10">
        <v>47461</v>
      </c>
      <c r="H20" s="10">
        <v>43730</v>
      </c>
      <c r="I20" s="10">
        <v>38177</v>
      </c>
      <c r="J20" s="10">
        <v>32624</v>
      </c>
      <c r="K20" s="10">
        <v>31236</v>
      </c>
      <c r="L20" s="22">
        <v>29847</v>
      </c>
      <c r="M20" s="22">
        <v>28459</v>
      </c>
      <c r="N20" s="22">
        <v>27071</v>
      </c>
      <c r="O20" s="22">
        <v>25683</v>
      </c>
      <c r="P20" s="22">
        <v>24294</v>
      </c>
      <c r="Q20" s="22">
        <v>22906</v>
      </c>
    </row>
    <row r="21" spans="1:17" s="18" customFormat="1" ht="13" x14ac:dyDescent="0.3">
      <c r="A21" s="27" t="s">
        <v>5</v>
      </c>
      <c r="B21" s="28">
        <v>49065</v>
      </c>
      <c r="C21" s="28">
        <v>91909</v>
      </c>
      <c r="D21" s="28">
        <v>85687</v>
      </c>
      <c r="E21" s="28">
        <v>79465</v>
      </c>
      <c r="F21" s="28">
        <v>73243</v>
      </c>
      <c r="G21" s="28">
        <v>67021</v>
      </c>
      <c r="H21" s="28">
        <v>49092</v>
      </c>
      <c r="I21" s="28">
        <v>42858</v>
      </c>
      <c r="J21" s="28">
        <v>36624</v>
      </c>
      <c r="K21" s="28">
        <v>35066</v>
      </c>
      <c r="L21" s="29">
        <v>33507</v>
      </c>
      <c r="M21" s="29">
        <v>31949</v>
      </c>
      <c r="N21" s="29">
        <v>30391</v>
      </c>
      <c r="O21" s="29">
        <v>28832</v>
      </c>
      <c r="P21" s="29">
        <v>27274</v>
      </c>
      <c r="Q21" s="29">
        <v>25715</v>
      </c>
    </row>
    <row r="22" spans="1:17" s="18" customFormat="1" ht="13" x14ac:dyDescent="0.3">
      <c r="A22" s="21" t="s">
        <v>14</v>
      </c>
      <c r="B22" s="10">
        <v>18858</v>
      </c>
      <c r="C22" s="10">
        <v>34790</v>
      </c>
      <c r="D22" s="10">
        <v>31865</v>
      </c>
      <c r="E22" s="10">
        <v>28940</v>
      </c>
      <c r="F22" s="10">
        <v>26015</v>
      </c>
      <c r="G22" s="10">
        <v>23090</v>
      </c>
      <c r="H22" s="10">
        <v>18834</v>
      </c>
      <c r="I22" s="10">
        <v>16442</v>
      </c>
      <c r="J22" s="10">
        <v>14050</v>
      </c>
      <c r="K22" s="10">
        <v>13453</v>
      </c>
      <c r="L22" s="22">
        <v>12855</v>
      </c>
      <c r="M22" s="22">
        <v>12257</v>
      </c>
      <c r="N22" s="22">
        <v>11659</v>
      </c>
      <c r="O22" s="22">
        <v>11061</v>
      </c>
      <c r="P22" s="22">
        <v>10463</v>
      </c>
      <c r="Q22" s="22">
        <v>9865</v>
      </c>
    </row>
    <row r="23" spans="1:17" s="18" customFormat="1" ht="13" x14ac:dyDescent="0.3">
      <c r="A23" s="27" t="s">
        <v>21</v>
      </c>
      <c r="B23" s="28">
        <v>19453</v>
      </c>
      <c r="C23" s="28">
        <v>36162</v>
      </c>
      <c r="D23" s="28">
        <v>33418</v>
      </c>
      <c r="E23" s="28">
        <v>30675</v>
      </c>
      <c r="F23" s="28">
        <v>27931</v>
      </c>
      <c r="G23" s="28">
        <v>25188</v>
      </c>
      <c r="H23" s="28">
        <v>23551</v>
      </c>
      <c r="I23" s="28">
        <v>20561</v>
      </c>
      <c r="J23" s="28">
        <v>17570</v>
      </c>
      <c r="K23" s="28">
        <v>16822</v>
      </c>
      <c r="L23" s="29">
        <v>16075</v>
      </c>
      <c r="M23" s="29">
        <v>15327</v>
      </c>
      <c r="N23" s="29">
        <v>14579</v>
      </c>
      <c r="O23" s="29">
        <v>13832</v>
      </c>
      <c r="P23" s="29">
        <v>13084</v>
      </c>
      <c r="Q23" s="29">
        <v>12336</v>
      </c>
    </row>
    <row r="24" spans="1:17" s="18" customFormat="1" ht="13" x14ac:dyDescent="0.3">
      <c r="A24" s="21" t="s">
        <v>15</v>
      </c>
      <c r="B24" s="10">
        <v>26942</v>
      </c>
      <c r="C24" s="10">
        <v>49674</v>
      </c>
      <c r="D24" s="10">
        <v>45465</v>
      </c>
      <c r="E24" s="10">
        <v>41256</v>
      </c>
      <c r="F24" s="10">
        <v>37047</v>
      </c>
      <c r="G24" s="10">
        <v>32837</v>
      </c>
      <c r="H24" s="10">
        <v>30270</v>
      </c>
      <c r="I24" s="10">
        <v>26426</v>
      </c>
      <c r="J24" s="10">
        <v>22582</v>
      </c>
      <c r="K24" s="10">
        <v>21621</v>
      </c>
      <c r="L24" s="22">
        <v>20660</v>
      </c>
      <c r="M24" s="22">
        <v>19699</v>
      </c>
      <c r="N24" s="22">
        <v>18738</v>
      </c>
      <c r="O24" s="22">
        <v>17777</v>
      </c>
      <c r="P24" s="22">
        <v>16816</v>
      </c>
      <c r="Q24" s="22">
        <v>15856</v>
      </c>
    </row>
    <row r="25" spans="1:17" s="20" customFormat="1" ht="15.5" x14ac:dyDescent="0.35">
      <c r="A25" s="23" t="s">
        <v>22</v>
      </c>
      <c r="B25" s="33">
        <v>550000</v>
      </c>
      <c r="C25" s="33">
        <v>1021999</v>
      </c>
      <c r="D25" s="33">
        <v>943999</v>
      </c>
      <c r="E25" s="33">
        <v>866000</v>
      </c>
      <c r="F25" s="33">
        <v>788000</v>
      </c>
      <c r="G25" s="33">
        <v>710000</v>
      </c>
      <c r="H25" s="33">
        <v>630000</v>
      </c>
      <c r="I25" s="33">
        <v>550000</v>
      </c>
      <c r="J25" s="33">
        <v>470000</v>
      </c>
      <c r="K25" s="33">
        <v>450000</v>
      </c>
      <c r="L25" s="34">
        <v>430000</v>
      </c>
      <c r="M25" s="34">
        <v>410000</v>
      </c>
      <c r="N25" s="34">
        <v>390000</v>
      </c>
      <c r="O25" s="34">
        <v>370000</v>
      </c>
      <c r="P25" s="34">
        <v>350000</v>
      </c>
      <c r="Q25" s="34">
        <v>330000</v>
      </c>
    </row>
    <row r="26" spans="1:17" x14ac:dyDescent="0.25">
      <c r="A26" s="38" t="s">
        <v>62</v>
      </c>
    </row>
    <row r="27" spans="1:17" x14ac:dyDescent="0.25">
      <c r="A27" s="38"/>
    </row>
    <row r="28" spans="1:17" ht="18.5" x14ac:dyDescent="0.3">
      <c r="A28" s="31" t="s">
        <v>56</v>
      </c>
      <c r="B28" s="15"/>
      <c r="C28" s="16"/>
      <c r="D28" s="16"/>
      <c r="E28" s="16"/>
      <c r="F28" s="16"/>
      <c r="G28" s="16"/>
      <c r="H28" s="16"/>
      <c r="I28" s="16"/>
      <c r="J28" s="16"/>
    </row>
    <row r="29" spans="1:17" ht="15.5" x14ac:dyDescent="0.35">
      <c r="A29" s="37" t="s">
        <v>53</v>
      </c>
      <c r="B29" s="24" t="s">
        <v>33</v>
      </c>
      <c r="C29" s="24" t="s">
        <v>24</v>
      </c>
      <c r="D29" s="24" t="s">
        <v>25</v>
      </c>
      <c r="E29" s="24" t="s">
        <v>26</v>
      </c>
      <c r="F29" s="24" t="s">
        <v>23</v>
      </c>
      <c r="G29" s="24" t="s">
        <v>27</v>
      </c>
      <c r="H29" s="24" t="s">
        <v>28</v>
      </c>
      <c r="I29" s="24" t="s">
        <v>29</v>
      </c>
      <c r="J29" s="24" t="s">
        <v>55</v>
      </c>
      <c r="K29" s="24" t="s">
        <v>60</v>
      </c>
      <c r="L29" s="25" t="s">
        <v>61</v>
      </c>
      <c r="M29" s="25" t="s">
        <v>66</v>
      </c>
      <c r="N29" s="26" t="s">
        <v>128</v>
      </c>
      <c r="O29" s="26" t="s">
        <v>131</v>
      </c>
      <c r="P29" s="26" t="s">
        <v>132</v>
      </c>
      <c r="Q29" s="26" t="s">
        <v>133</v>
      </c>
    </row>
    <row r="30" spans="1:17" ht="13" x14ac:dyDescent="0.3">
      <c r="A30" s="35" t="s">
        <v>16</v>
      </c>
      <c r="B30" s="28">
        <v>16629</v>
      </c>
      <c r="C30" s="28">
        <v>30652</v>
      </c>
      <c r="D30" s="28">
        <v>28045</v>
      </c>
      <c r="E30" s="28">
        <v>25438</v>
      </c>
      <c r="F30" s="28">
        <v>22831</v>
      </c>
      <c r="G30" s="28">
        <v>20224</v>
      </c>
      <c r="H30" s="28">
        <v>14250</v>
      </c>
      <c r="I30" s="28">
        <v>12440</v>
      </c>
      <c r="J30" s="28">
        <v>10631</v>
      </c>
      <c r="K30" s="28">
        <v>10179</v>
      </c>
      <c r="L30" s="29">
        <v>9726</v>
      </c>
      <c r="M30" s="29">
        <v>9274</v>
      </c>
      <c r="N30" s="29">
        <v>8821</v>
      </c>
      <c r="O30" s="29">
        <v>8369</v>
      </c>
      <c r="P30" s="29">
        <v>7917</v>
      </c>
      <c r="Q30" s="29">
        <v>7464</v>
      </c>
    </row>
    <row r="31" spans="1:17" ht="13" x14ac:dyDescent="0.3">
      <c r="A31" s="17" t="s">
        <v>44</v>
      </c>
      <c r="B31" s="10">
        <v>20464</v>
      </c>
      <c r="C31" s="10">
        <v>38197</v>
      </c>
      <c r="D31" s="10">
        <v>35467</v>
      </c>
      <c r="E31" s="10">
        <v>32737</v>
      </c>
      <c r="F31" s="10">
        <v>30007</v>
      </c>
      <c r="G31" s="10">
        <v>27277</v>
      </c>
      <c r="H31" s="10">
        <v>30732</v>
      </c>
      <c r="I31" s="10">
        <v>26830</v>
      </c>
      <c r="J31" s="10">
        <v>22927</v>
      </c>
      <c r="K31" s="10">
        <v>21952</v>
      </c>
      <c r="L31" s="22">
        <v>20976</v>
      </c>
      <c r="M31" s="22">
        <v>20000</v>
      </c>
      <c r="N31" s="22">
        <v>19025</v>
      </c>
      <c r="O31" s="22">
        <v>18049</v>
      </c>
      <c r="P31" s="22">
        <v>17073</v>
      </c>
      <c r="Q31" s="22">
        <v>16098</v>
      </c>
    </row>
    <row r="32" spans="1:17" ht="13" x14ac:dyDescent="0.3">
      <c r="A32" s="35" t="s">
        <v>40</v>
      </c>
      <c r="B32" s="28">
        <v>36449</v>
      </c>
      <c r="C32" s="28">
        <v>67363</v>
      </c>
      <c r="D32" s="28">
        <v>61829</v>
      </c>
      <c r="E32" s="28">
        <v>56295</v>
      </c>
      <c r="F32" s="28">
        <v>50760</v>
      </c>
      <c r="G32" s="28">
        <v>45226</v>
      </c>
      <c r="H32" s="28">
        <v>37347</v>
      </c>
      <c r="I32" s="28">
        <v>32604</v>
      </c>
      <c r="J32" s="28">
        <v>27862</v>
      </c>
      <c r="K32" s="28">
        <v>26676</v>
      </c>
      <c r="L32" s="29">
        <v>25491</v>
      </c>
      <c r="M32" s="29">
        <v>24305</v>
      </c>
      <c r="N32" s="29">
        <v>23119</v>
      </c>
      <c r="O32" s="29">
        <v>21934</v>
      </c>
      <c r="P32" s="29">
        <v>20748</v>
      </c>
      <c r="Q32" s="29">
        <v>19563</v>
      </c>
    </row>
    <row r="33" spans="1:17" ht="13" x14ac:dyDescent="0.3">
      <c r="A33" s="17" t="s">
        <v>52</v>
      </c>
      <c r="B33" s="10">
        <v>57773</v>
      </c>
      <c r="C33" s="10">
        <v>106766</v>
      </c>
      <c r="D33" s="10">
        <v>97985</v>
      </c>
      <c r="E33" s="10">
        <v>89204</v>
      </c>
      <c r="F33" s="10">
        <v>80424</v>
      </c>
      <c r="G33" s="10">
        <v>71642</v>
      </c>
      <c r="H33" s="10">
        <v>64065</v>
      </c>
      <c r="I33" s="10">
        <v>55931</v>
      </c>
      <c r="J33" s="10">
        <v>47797</v>
      </c>
      <c r="K33" s="10">
        <v>45761</v>
      </c>
      <c r="L33" s="22">
        <v>43729</v>
      </c>
      <c r="M33" s="22">
        <v>41692</v>
      </c>
      <c r="N33" s="22">
        <v>39660</v>
      </c>
      <c r="O33" s="22">
        <v>37627</v>
      </c>
      <c r="P33" s="22">
        <v>35592</v>
      </c>
      <c r="Q33" s="22">
        <v>33557</v>
      </c>
    </row>
    <row r="34" spans="1:17" ht="13" x14ac:dyDescent="0.3">
      <c r="A34" s="35" t="s">
        <v>48</v>
      </c>
      <c r="B34" s="28">
        <v>27308</v>
      </c>
      <c r="C34" s="28">
        <v>51061</v>
      </c>
      <c r="D34" s="28">
        <v>47506</v>
      </c>
      <c r="E34" s="28">
        <v>43952</v>
      </c>
      <c r="F34" s="28">
        <v>40398</v>
      </c>
      <c r="G34" s="28">
        <v>36844</v>
      </c>
      <c r="H34" s="28">
        <v>33919</v>
      </c>
      <c r="I34" s="28">
        <v>29611</v>
      </c>
      <c r="J34" s="28">
        <v>25304</v>
      </c>
      <c r="K34" s="28">
        <v>24228</v>
      </c>
      <c r="L34" s="29">
        <v>23151</v>
      </c>
      <c r="M34" s="29">
        <v>22074</v>
      </c>
      <c r="N34" s="29">
        <v>20997</v>
      </c>
      <c r="O34" s="29">
        <v>19920</v>
      </c>
      <c r="P34" s="29">
        <v>18844</v>
      </c>
      <c r="Q34" s="29">
        <v>17767</v>
      </c>
    </row>
    <row r="35" spans="1:17" ht="13" x14ac:dyDescent="0.3">
      <c r="A35" s="17" t="s">
        <v>4</v>
      </c>
      <c r="B35" s="10">
        <v>9889</v>
      </c>
      <c r="C35" s="10">
        <v>18620</v>
      </c>
      <c r="D35" s="10">
        <v>17461</v>
      </c>
      <c r="E35" s="10">
        <v>16303</v>
      </c>
      <c r="F35" s="10">
        <v>15145</v>
      </c>
      <c r="G35" s="10">
        <v>13987</v>
      </c>
      <c r="H35" s="10">
        <v>15596</v>
      </c>
      <c r="I35" s="10">
        <v>13616</v>
      </c>
      <c r="J35" s="10">
        <v>11635</v>
      </c>
      <c r="K35" s="10">
        <v>11140</v>
      </c>
      <c r="L35" s="22">
        <v>10645</v>
      </c>
      <c r="M35" s="22">
        <v>10150</v>
      </c>
      <c r="N35" s="22">
        <v>9655</v>
      </c>
      <c r="O35" s="22">
        <v>9160</v>
      </c>
      <c r="P35" s="22">
        <v>8665</v>
      </c>
      <c r="Q35" s="22">
        <v>8170</v>
      </c>
    </row>
    <row r="36" spans="1:17" ht="13" x14ac:dyDescent="0.3">
      <c r="A36" s="35" t="s">
        <v>6</v>
      </c>
      <c r="B36" s="28">
        <v>23755</v>
      </c>
      <c r="C36" s="28">
        <v>44868</v>
      </c>
      <c r="D36" s="28">
        <v>42226</v>
      </c>
      <c r="E36" s="28">
        <v>39584</v>
      </c>
      <c r="F36" s="28">
        <v>36942</v>
      </c>
      <c r="G36" s="28">
        <v>34300</v>
      </c>
      <c r="H36" s="28">
        <v>28290</v>
      </c>
      <c r="I36" s="28">
        <v>24698</v>
      </c>
      <c r="J36" s="28">
        <v>21105</v>
      </c>
      <c r="K36" s="28">
        <v>20207</v>
      </c>
      <c r="L36" s="29">
        <v>19309</v>
      </c>
      <c r="M36" s="29">
        <v>18411</v>
      </c>
      <c r="N36" s="29">
        <v>17513</v>
      </c>
      <c r="O36" s="29">
        <v>16615</v>
      </c>
      <c r="P36" s="29">
        <v>15717</v>
      </c>
      <c r="Q36" s="29">
        <v>14819</v>
      </c>
    </row>
    <row r="37" spans="1:17" ht="13" x14ac:dyDescent="0.3">
      <c r="A37" s="17" t="s">
        <v>46</v>
      </c>
      <c r="B37" s="10">
        <v>15798</v>
      </c>
      <c r="C37" s="10">
        <v>29167</v>
      </c>
      <c r="D37" s="10">
        <v>26740</v>
      </c>
      <c r="E37" s="10">
        <v>24312</v>
      </c>
      <c r="F37" s="10">
        <v>21884</v>
      </c>
      <c r="G37" s="10">
        <v>19456</v>
      </c>
      <c r="H37" s="10">
        <v>17921</v>
      </c>
      <c r="I37" s="10">
        <v>15645</v>
      </c>
      <c r="J37" s="10">
        <v>13370</v>
      </c>
      <c r="K37" s="10">
        <v>12801</v>
      </c>
      <c r="L37" s="22">
        <v>12232</v>
      </c>
      <c r="M37" s="22">
        <v>11663</v>
      </c>
      <c r="N37" s="22">
        <v>11094</v>
      </c>
      <c r="O37" s="22">
        <v>10525</v>
      </c>
      <c r="P37" s="22">
        <v>9956</v>
      </c>
      <c r="Q37" s="22">
        <v>9387</v>
      </c>
    </row>
    <row r="38" spans="1:17" ht="13" x14ac:dyDescent="0.3">
      <c r="A38" s="35" t="s">
        <v>49</v>
      </c>
      <c r="B38" s="28">
        <v>27953</v>
      </c>
      <c r="C38" s="28">
        <v>52021</v>
      </c>
      <c r="D38" s="28">
        <v>48136</v>
      </c>
      <c r="E38" s="28">
        <v>44252</v>
      </c>
      <c r="F38" s="28">
        <v>40367</v>
      </c>
      <c r="G38" s="28">
        <v>36482</v>
      </c>
      <c r="H38" s="28">
        <v>33311</v>
      </c>
      <c r="I38" s="28">
        <v>29081</v>
      </c>
      <c r="J38" s="28">
        <v>24851</v>
      </c>
      <c r="K38" s="28">
        <v>23793</v>
      </c>
      <c r="L38" s="29">
        <v>22736</v>
      </c>
      <c r="M38" s="29">
        <v>21678</v>
      </c>
      <c r="N38" s="29">
        <v>20621</v>
      </c>
      <c r="O38" s="29">
        <v>19563</v>
      </c>
      <c r="P38" s="29">
        <v>18506</v>
      </c>
      <c r="Q38" s="29">
        <v>17448</v>
      </c>
    </row>
    <row r="39" spans="1:17" ht="13" x14ac:dyDescent="0.3">
      <c r="A39" s="17" t="s">
        <v>9</v>
      </c>
      <c r="B39" s="10">
        <v>22681</v>
      </c>
      <c r="C39" s="10">
        <v>42079</v>
      </c>
      <c r="D39" s="10">
        <v>38796</v>
      </c>
      <c r="E39" s="10">
        <v>35512</v>
      </c>
      <c r="F39" s="10">
        <v>32229</v>
      </c>
      <c r="G39" s="10">
        <v>28945</v>
      </c>
      <c r="H39" s="10">
        <v>28909</v>
      </c>
      <c r="I39" s="10">
        <v>25238</v>
      </c>
      <c r="J39" s="10">
        <v>21567</v>
      </c>
      <c r="K39" s="10">
        <v>20649</v>
      </c>
      <c r="L39" s="22">
        <v>19731</v>
      </c>
      <c r="M39" s="22">
        <v>18814</v>
      </c>
      <c r="N39" s="22">
        <v>17896</v>
      </c>
      <c r="O39" s="22">
        <v>16978</v>
      </c>
      <c r="P39" s="22">
        <v>16060</v>
      </c>
      <c r="Q39" s="22">
        <v>15143</v>
      </c>
    </row>
    <row r="40" spans="1:17" ht="13" x14ac:dyDescent="0.3">
      <c r="A40" s="35" t="s">
        <v>51</v>
      </c>
      <c r="B40" s="28">
        <v>14270</v>
      </c>
      <c r="C40" s="28">
        <v>26296</v>
      </c>
      <c r="D40" s="28">
        <v>24051</v>
      </c>
      <c r="E40" s="28">
        <v>21807</v>
      </c>
      <c r="F40" s="28">
        <v>19563</v>
      </c>
      <c r="G40" s="28">
        <v>17319</v>
      </c>
      <c r="H40" s="28">
        <v>15938</v>
      </c>
      <c r="I40" s="28">
        <v>13914</v>
      </c>
      <c r="J40" s="28">
        <v>11890</v>
      </c>
      <c r="K40" s="28">
        <v>11384</v>
      </c>
      <c r="L40" s="29">
        <v>10879</v>
      </c>
      <c r="M40" s="29">
        <v>10373</v>
      </c>
      <c r="N40" s="29">
        <v>9867</v>
      </c>
      <c r="O40" s="29">
        <v>9361</v>
      </c>
      <c r="P40" s="29">
        <v>8855</v>
      </c>
      <c r="Q40" s="29">
        <v>8349</v>
      </c>
    </row>
    <row r="41" spans="1:17" ht="13" x14ac:dyDescent="0.3">
      <c r="A41" s="17" t="s">
        <v>43</v>
      </c>
      <c r="B41" s="10">
        <v>12173</v>
      </c>
      <c r="C41" s="10">
        <v>22427</v>
      </c>
      <c r="D41" s="10">
        <v>20509</v>
      </c>
      <c r="E41" s="10">
        <v>18590</v>
      </c>
      <c r="F41" s="10">
        <v>16672</v>
      </c>
      <c r="G41" s="10">
        <v>14753</v>
      </c>
      <c r="H41" s="10">
        <v>12311</v>
      </c>
      <c r="I41" s="10">
        <v>10747</v>
      </c>
      <c r="J41" s="10">
        <v>9184</v>
      </c>
      <c r="K41" s="10">
        <v>8793</v>
      </c>
      <c r="L41" s="22">
        <v>8402</v>
      </c>
      <c r="M41" s="22">
        <v>8012</v>
      </c>
      <c r="N41" s="22">
        <v>7621</v>
      </c>
      <c r="O41" s="22">
        <v>7230</v>
      </c>
      <c r="P41" s="22">
        <v>6839</v>
      </c>
      <c r="Q41" s="22">
        <v>6448</v>
      </c>
    </row>
    <row r="42" spans="1:17" ht="13" x14ac:dyDescent="0.3">
      <c r="A42" s="35" t="s">
        <v>47</v>
      </c>
      <c r="B42" s="28">
        <v>15696</v>
      </c>
      <c r="C42" s="28">
        <v>29202</v>
      </c>
      <c r="D42" s="28">
        <v>27012</v>
      </c>
      <c r="E42" s="28">
        <v>24821</v>
      </c>
      <c r="F42" s="28">
        <v>22631</v>
      </c>
      <c r="G42" s="28">
        <v>20441</v>
      </c>
      <c r="H42" s="28">
        <v>18380</v>
      </c>
      <c r="I42" s="28">
        <v>16046</v>
      </c>
      <c r="J42" s="28">
        <v>13712</v>
      </c>
      <c r="K42" s="28">
        <v>13129</v>
      </c>
      <c r="L42" s="29">
        <v>12545</v>
      </c>
      <c r="M42" s="29">
        <v>11962</v>
      </c>
      <c r="N42" s="29">
        <v>11378</v>
      </c>
      <c r="O42" s="29">
        <v>10795</v>
      </c>
      <c r="P42" s="29">
        <v>10211</v>
      </c>
      <c r="Q42" s="29">
        <v>9628</v>
      </c>
    </row>
    <row r="43" spans="1:17" ht="13" x14ac:dyDescent="0.3">
      <c r="A43" s="17" t="s">
        <v>42</v>
      </c>
      <c r="B43" s="10">
        <v>33600</v>
      </c>
      <c r="C43" s="10">
        <v>61876</v>
      </c>
      <c r="D43" s="10">
        <v>56554</v>
      </c>
      <c r="E43" s="10">
        <v>51231</v>
      </c>
      <c r="F43" s="10">
        <v>45908</v>
      </c>
      <c r="G43" s="10">
        <v>40585</v>
      </c>
      <c r="H43" s="10">
        <v>30547</v>
      </c>
      <c r="I43" s="10">
        <v>26668</v>
      </c>
      <c r="J43" s="10">
        <v>22789</v>
      </c>
      <c r="K43" s="10">
        <v>21819</v>
      </c>
      <c r="L43" s="22">
        <v>20849</v>
      </c>
      <c r="M43" s="22">
        <v>19880</v>
      </c>
      <c r="N43" s="22">
        <v>18910</v>
      </c>
      <c r="O43" s="22">
        <v>17940</v>
      </c>
      <c r="P43" s="22">
        <v>16971</v>
      </c>
      <c r="Q43" s="22">
        <v>16001</v>
      </c>
    </row>
    <row r="44" spans="1:17" ht="13" x14ac:dyDescent="0.3">
      <c r="A44" s="35" t="s">
        <v>41</v>
      </c>
      <c r="B44" s="28">
        <v>23517</v>
      </c>
      <c r="C44" s="28">
        <v>43769</v>
      </c>
      <c r="D44" s="28">
        <v>40503</v>
      </c>
      <c r="E44" s="28">
        <v>37238</v>
      </c>
      <c r="F44" s="28">
        <v>33972</v>
      </c>
      <c r="G44" s="28">
        <v>30707</v>
      </c>
      <c r="H44" s="28">
        <v>25725</v>
      </c>
      <c r="I44" s="28">
        <v>22459</v>
      </c>
      <c r="J44" s="28">
        <v>19192</v>
      </c>
      <c r="K44" s="28">
        <v>18375</v>
      </c>
      <c r="L44" s="29">
        <v>17558</v>
      </c>
      <c r="M44" s="29">
        <v>16742</v>
      </c>
      <c r="N44" s="29">
        <v>15925</v>
      </c>
      <c r="O44" s="29">
        <v>15108</v>
      </c>
      <c r="P44" s="29">
        <v>14292</v>
      </c>
      <c r="Q44" s="29">
        <v>13475</v>
      </c>
    </row>
    <row r="45" spans="1:17" ht="13" x14ac:dyDescent="0.3">
      <c r="A45" s="17" t="s">
        <v>45</v>
      </c>
      <c r="B45" s="10">
        <v>20736</v>
      </c>
      <c r="C45" s="10">
        <v>39074</v>
      </c>
      <c r="D45" s="10">
        <v>36676</v>
      </c>
      <c r="E45" s="10">
        <v>34278</v>
      </c>
      <c r="F45" s="10">
        <v>31879</v>
      </c>
      <c r="G45" s="10">
        <v>29481</v>
      </c>
      <c r="H45" s="10">
        <v>26134</v>
      </c>
      <c r="I45" s="10">
        <v>22815</v>
      </c>
      <c r="J45" s="10">
        <v>19497</v>
      </c>
      <c r="K45" s="10">
        <v>18667</v>
      </c>
      <c r="L45" s="22">
        <v>17837</v>
      </c>
      <c r="M45" s="22">
        <v>17008</v>
      </c>
      <c r="N45" s="22">
        <v>16178</v>
      </c>
      <c r="O45" s="22">
        <v>15348</v>
      </c>
      <c r="P45" s="22">
        <v>14519</v>
      </c>
      <c r="Q45" s="22">
        <v>13689</v>
      </c>
    </row>
    <row r="46" spans="1:17" ht="13" x14ac:dyDescent="0.3">
      <c r="A46" s="35" t="s">
        <v>13</v>
      </c>
      <c r="B46" s="28">
        <v>19049</v>
      </c>
      <c r="C46" s="28">
        <v>35826</v>
      </c>
      <c r="D46" s="28">
        <v>33553</v>
      </c>
      <c r="E46" s="28">
        <v>31280</v>
      </c>
      <c r="F46" s="28">
        <v>29007</v>
      </c>
      <c r="G46" s="28">
        <v>26734</v>
      </c>
      <c r="H46" s="28">
        <v>31148</v>
      </c>
      <c r="I46" s="28">
        <v>27193</v>
      </c>
      <c r="J46" s="28">
        <v>23237</v>
      </c>
      <c r="K46" s="28">
        <v>22249</v>
      </c>
      <c r="L46" s="29">
        <v>21260</v>
      </c>
      <c r="M46" s="29">
        <v>20271</v>
      </c>
      <c r="N46" s="29">
        <v>19282</v>
      </c>
      <c r="O46" s="29">
        <v>18293</v>
      </c>
      <c r="P46" s="29">
        <v>17304</v>
      </c>
      <c r="Q46" s="29">
        <v>16316</v>
      </c>
    </row>
    <row r="47" spans="1:17" ht="13" x14ac:dyDescent="0.3">
      <c r="A47" s="17" t="s">
        <v>20</v>
      </c>
      <c r="B47" s="10">
        <v>37942</v>
      </c>
      <c r="C47" s="10">
        <v>70200</v>
      </c>
      <c r="D47" s="10">
        <v>64515</v>
      </c>
      <c r="E47" s="10">
        <v>58830</v>
      </c>
      <c r="F47" s="10">
        <v>53145</v>
      </c>
      <c r="G47" s="10">
        <v>47461</v>
      </c>
      <c r="H47" s="10">
        <v>43730</v>
      </c>
      <c r="I47" s="10">
        <v>38177</v>
      </c>
      <c r="J47" s="10">
        <v>32624</v>
      </c>
      <c r="K47" s="10">
        <v>31236</v>
      </c>
      <c r="L47" s="22">
        <v>29847</v>
      </c>
      <c r="M47" s="22">
        <v>28459</v>
      </c>
      <c r="N47" s="22">
        <v>27071</v>
      </c>
      <c r="O47" s="22">
        <v>25683</v>
      </c>
      <c r="P47" s="22">
        <v>24294</v>
      </c>
      <c r="Q47" s="22">
        <v>22906</v>
      </c>
    </row>
    <row r="48" spans="1:17" ht="13" x14ac:dyDescent="0.3">
      <c r="A48" s="35" t="s">
        <v>38</v>
      </c>
      <c r="B48" s="28">
        <v>49065</v>
      </c>
      <c r="C48" s="28">
        <v>91909</v>
      </c>
      <c r="D48" s="28">
        <v>85687</v>
      </c>
      <c r="E48" s="28">
        <v>79465</v>
      </c>
      <c r="F48" s="28">
        <v>73243</v>
      </c>
      <c r="G48" s="28">
        <v>67021</v>
      </c>
      <c r="H48" s="28">
        <v>49092</v>
      </c>
      <c r="I48" s="28">
        <v>42858</v>
      </c>
      <c r="J48" s="28">
        <v>36624</v>
      </c>
      <c r="K48" s="28">
        <v>35066</v>
      </c>
      <c r="L48" s="29">
        <v>33507</v>
      </c>
      <c r="M48" s="29">
        <v>31949</v>
      </c>
      <c r="N48" s="29">
        <v>30391</v>
      </c>
      <c r="O48" s="29">
        <v>28832</v>
      </c>
      <c r="P48" s="29">
        <v>27274</v>
      </c>
      <c r="Q48" s="29">
        <v>25715</v>
      </c>
    </row>
    <row r="49" spans="1:17" ht="13" x14ac:dyDescent="0.3">
      <c r="A49" s="17" t="s">
        <v>14</v>
      </c>
      <c r="B49" s="10">
        <v>18858</v>
      </c>
      <c r="C49" s="10">
        <v>34790</v>
      </c>
      <c r="D49" s="10">
        <v>31865</v>
      </c>
      <c r="E49" s="10">
        <v>28940</v>
      </c>
      <c r="F49" s="10">
        <v>26015</v>
      </c>
      <c r="G49" s="10">
        <v>23090</v>
      </c>
      <c r="H49" s="10">
        <v>18834</v>
      </c>
      <c r="I49" s="10">
        <v>16442</v>
      </c>
      <c r="J49" s="10">
        <v>14050</v>
      </c>
      <c r="K49" s="10">
        <v>13453</v>
      </c>
      <c r="L49" s="22">
        <v>12855</v>
      </c>
      <c r="M49" s="22">
        <v>12257</v>
      </c>
      <c r="N49" s="22">
        <v>11659</v>
      </c>
      <c r="O49" s="22">
        <v>11061</v>
      </c>
      <c r="P49" s="22">
        <v>10463</v>
      </c>
      <c r="Q49" s="22">
        <v>9865</v>
      </c>
    </row>
    <row r="50" spans="1:17" ht="13" x14ac:dyDescent="0.3">
      <c r="A50" s="35" t="s">
        <v>39</v>
      </c>
      <c r="B50" s="28">
        <v>19453</v>
      </c>
      <c r="C50" s="28">
        <v>36162</v>
      </c>
      <c r="D50" s="28">
        <v>33418</v>
      </c>
      <c r="E50" s="28">
        <v>30675</v>
      </c>
      <c r="F50" s="28">
        <v>27931</v>
      </c>
      <c r="G50" s="28">
        <v>25188</v>
      </c>
      <c r="H50" s="28">
        <v>23551</v>
      </c>
      <c r="I50" s="28">
        <v>20561</v>
      </c>
      <c r="J50" s="28">
        <v>17570</v>
      </c>
      <c r="K50" s="28">
        <v>16822</v>
      </c>
      <c r="L50" s="29">
        <v>16075</v>
      </c>
      <c r="M50" s="29">
        <v>15327</v>
      </c>
      <c r="N50" s="29">
        <v>14579</v>
      </c>
      <c r="O50" s="29">
        <v>13832</v>
      </c>
      <c r="P50" s="29">
        <v>13084</v>
      </c>
      <c r="Q50" s="29">
        <v>12336</v>
      </c>
    </row>
    <row r="51" spans="1:17" ht="13" x14ac:dyDescent="0.3">
      <c r="A51" s="17" t="s">
        <v>50</v>
      </c>
      <c r="B51" s="10">
        <v>26942</v>
      </c>
      <c r="C51" s="10">
        <v>49674</v>
      </c>
      <c r="D51" s="10">
        <v>45465</v>
      </c>
      <c r="E51" s="10">
        <v>41256</v>
      </c>
      <c r="F51" s="10">
        <v>37047</v>
      </c>
      <c r="G51" s="10">
        <v>32837</v>
      </c>
      <c r="H51" s="10">
        <v>30270</v>
      </c>
      <c r="I51" s="10">
        <v>26426</v>
      </c>
      <c r="J51" s="10">
        <v>22582</v>
      </c>
      <c r="K51" s="10">
        <v>21621</v>
      </c>
      <c r="L51" s="22">
        <v>20660</v>
      </c>
      <c r="M51" s="22">
        <v>19699</v>
      </c>
      <c r="N51" s="22">
        <v>18738</v>
      </c>
      <c r="O51" s="22">
        <v>17777</v>
      </c>
      <c r="P51" s="22">
        <v>16816</v>
      </c>
      <c r="Q51" s="22">
        <v>15856</v>
      </c>
    </row>
    <row r="52" spans="1:17" ht="15.5" x14ac:dyDescent="0.35">
      <c r="A52" s="36" t="s">
        <v>54</v>
      </c>
      <c r="B52" s="33">
        <v>550000</v>
      </c>
      <c r="C52" s="33">
        <v>1021999</v>
      </c>
      <c r="D52" s="33">
        <v>943999</v>
      </c>
      <c r="E52" s="33">
        <v>866000</v>
      </c>
      <c r="F52" s="33">
        <v>788000</v>
      </c>
      <c r="G52" s="33">
        <v>710000</v>
      </c>
      <c r="H52" s="33">
        <v>630000</v>
      </c>
      <c r="I52" s="33">
        <v>550000</v>
      </c>
      <c r="J52" s="33">
        <v>470000</v>
      </c>
      <c r="K52" s="33">
        <v>450000</v>
      </c>
      <c r="L52" s="34">
        <v>430000</v>
      </c>
      <c r="M52" s="34">
        <v>410000</v>
      </c>
      <c r="N52" s="34">
        <v>390000</v>
      </c>
      <c r="O52" s="34">
        <v>370000</v>
      </c>
      <c r="P52" s="34">
        <v>350000</v>
      </c>
      <c r="Q52" s="34">
        <v>330000</v>
      </c>
    </row>
    <row r="53" spans="1:17" x14ac:dyDescent="0.25">
      <c r="A53" s="38" t="s">
        <v>63</v>
      </c>
    </row>
  </sheetData>
  <pageMargins left="0.70866141732283472" right="0.70866141732283472" top="0.74803149606299213" bottom="0.74803149606299213" header="0.31496062992125984" footer="0.31496062992125984"/>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53"/>
  <sheetViews>
    <sheetView showGridLines="0" topLeftCell="A34" zoomScale="80" zoomScaleNormal="80" workbookViewId="0">
      <selection activeCell="Q52" sqref="Q52"/>
    </sheetView>
  </sheetViews>
  <sheetFormatPr defaultRowHeight="15.5" x14ac:dyDescent="0.35"/>
  <cols>
    <col min="1" max="1" width="16.765625" customWidth="1"/>
    <col min="2" max="12" width="8.765625" customWidth="1"/>
  </cols>
  <sheetData>
    <row r="1" spans="1:23" s="30" customFormat="1" ht="18.5" x14ac:dyDescent="0.45">
      <c r="A1" s="31" t="s">
        <v>64</v>
      </c>
      <c r="B1" s="32"/>
    </row>
    <row r="2" spans="1:23" s="26" customFormat="1" x14ac:dyDescent="0.35">
      <c r="A2" s="23" t="s">
        <v>30</v>
      </c>
      <c r="B2" s="24" t="s">
        <v>33</v>
      </c>
      <c r="C2" s="24" t="s">
        <v>24</v>
      </c>
      <c r="D2" s="24" t="s">
        <v>25</v>
      </c>
      <c r="E2" s="24" t="s">
        <v>26</v>
      </c>
      <c r="F2" s="24" t="s">
        <v>23</v>
      </c>
      <c r="G2" s="24" t="s">
        <v>27</v>
      </c>
      <c r="H2" s="24" t="s">
        <v>28</v>
      </c>
      <c r="I2" s="24" t="s">
        <v>29</v>
      </c>
      <c r="J2" s="24" t="s">
        <v>55</v>
      </c>
      <c r="K2" s="24" t="s">
        <v>60</v>
      </c>
      <c r="L2" s="25" t="s">
        <v>61</v>
      </c>
      <c r="M2" s="25" t="s">
        <v>66</v>
      </c>
      <c r="N2" s="25" t="s">
        <v>128</v>
      </c>
      <c r="O2" s="26" t="s">
        <v>131</v>
      </c>
      <c r="P2" s="26" t="s">
        <v>132</v>
      </c>
      <c r="Q2" s="26" t="s">
        <v>133</v>
      </c>
      <c r="W2" s="24"/>
    </row>
    <row r="3" spans="1:23" s="18" customFormat="1" ht="13" x14ac:dyDescent="0.3">
      <c r="A3" s="27" t="s">
        <v>16</v>
      </c>
      <c r="B3" s="28">
        <v>12437</v>
      </c>
      <c r="C3" s="28">
        <v>24774</v>
      </c>
      <c r="D3" s="28">
        <v>22209</v>
      </c>
      <c r="E3" s="28">
        <v>20687</v>
      </c>
      <c r="F3" s="28">
        <v>16531</v>
      </c>
      <c r="G3" s="28">
        <v>13864</v>
      </c>
      <c r="H3" s="28">
        <v>12402.464973</v>
      </c>
      <c r="I3" s="28">
        <v>8005.0798520000008</v>
      </c>
      <c r="J3" s="28">
        <v>8714.9701850000001</v>
      </c>
      <c r="K3" s="28">
        <v>2098.3538630000003</v>
      </c>
      <c r="L3" s="29">
        <v>1463.7986420000002</v>
      </c>
      <c r="M3" s="29">
        <v>1767.6961569999999</v>
      </c>
      <c r="N3" s="29">
        <v>391.24589500000002</v>
      </c>
      <c r="O3" s="29">
        <v>862.17080499999997</v>
      </c>
      <c r="P3" s="29">
        <v>599.44535399999995</v>
      </c>
      <c r="Q3" s="29">
        <v>45.560079000000002</v>
      </c>
    </row>
    <row r="4" spans="1:23" s="18" customFormat="1" ht="13" x14ac:dyDescent="0.3">
      <c r="A4" s="21" t="s">
        <v>0</v>
      </c>
      <c r="B4" s="10">
        <v>20302</v>
      </c>
      <c r="C4" s="10">
        <v>29569</v>
      </c>
      <c r="D4" s="10">
        <v>25220</v>
      </c>
      <c r="E4" s="10">
        <v>22819</v>
      </c>
      <c r="F4" s="10">
        <v>20640</v>
      </c>
      <c r="G4" s="10">
        <v>16354</v>
      </c>
      <c r="H4" s="10">
        <v>11579.233763</v>
      </c>
      <c r="I4" s="10">
        <v>12674.179018000001</v>
      </c>
      <c r="J4" s="10">
        <v>6034.4516100000001</v>
      </c>
      <c r="K4" s="10">
        <v>8661.670051000001</v>
      </c>
      <c r="L4" s="22">
        <v>5879.800475</v>
      </c>
      <c r="M4" s="22">
        <v>8357.5099339999997</v>
      </c>
      <c r="N4" s="22">
        <v>5579.237478</v>
      </c>
      <c r="O4" s="22">
        <v>5201.2276970000003</v>
      </c>
      <c r="P4" s="22">
        <v>5383.7306150000004</v>
      </c>
      <c r="Q4" s="22">
        <v>6318.2445169999992</v>
      </c>
    </row>
    <row r="5" spans="1:23" s="18" customFormat="1" ht="13" x14ac:dyDescent="0.3">
      <c r="A5" s="27" t="s">
        <v>1</v>
      </c>
      <c r="B5" s="28">
        <v>32214</v>
      </c>
      <c r="C5" s="28">
        <v>47142</v>
      </c>
      <c r="D5" s="28">
        <v>47583</v>
      </c>
      <c r="E5" s="28">
        <v>45354</v>
      </c>
      <c r="F5" s="28">
        <v>42600</v>
      </c>
      <c r="G5" s="28">
        <v>32242</v>
      </c>
      <c r="H5" s="28">
        <v>26657.006341</v>
      </c>
      <c r="I5" s="28">
        <v>22664.566444</v>
      </c>
      <c r="J5" s="28">
        <v>24939.481506</v>
      </c>
      <c r="K5" s="28">
        <v>24353.117631999998</v>
      </c>
      <c r="L5" s="29">
        <v>14952.231844999998</v>
      </c>
      <c r="M5" s="29">
        <v>6484.8410939999994</v>
      </c>
      <c r="N5" s="29">
        <v>3115.3052039999998</v>
      </c>
      <c r="O5" s="29">
        <v>831.76806400000009</v>
      </c>
      <c r="P5" s="29">
        <v>406.03295400000002</v>
      </c>
      <c r="Q5" s="29">
        <v>4012.04889</v>
      </c>
    </row>
    <row r="6" spans="1:23" s="18" customFormat="1" ht="13" x14ac:dyDescent="0.3">
      <c r="A6" s="21" t="s">
        <v>2</v>
      </c>
      <c r="B6" s="10">
        <v>47694</v>
      </c>
      <c r="C6" s="10">
        <v>98369</v>
      </c>
      <c r="D6" s="10">
        <v>88503</v>
      </c>
      <c r="E6" s="10">
        <v>74377</v>
      </c>
      <c r="F6" s="10">
        <v>63495</v>
      </c>
      <c r="G6" s="10">
        <v>58534</v>
      </c>
      <c r="H6" s="10">
        <v>52178.493679000007</v>
      </c>
      <c r="I6" s="10">
        <v>42532.970072999997</v>
      </c>
      <c r="J6" s="10">
        <v>40978.149703000003</v>
      </c>
      <c r="K6" s="10">
        <v>45784.924883999993</v>
      </c>
      <c r="L6" s="22">
        <v>29328.332515000002</v>
      </c>
      <c r="M6" s="22">
        <v>6806.3506099999995</v>
      </c>
      <c r="N6" s="22">
        <v>1356.0254040000002</v>
      </c>
      <c r="O6" s="22">
        <v>758.52954799999998</v>
      </c>
      <c r="P6" s="22">
        <v>3752.1426590000001</v>
      </c>
      <c r="Q6" s="22">
        <v>2931.166189</v>
      </c>
    </row>
    <row r="7" spans="1:23" s="18" customFormat="1" ht="13" x14ac:dyDescent="0.3">
      <c r="A7" s="27" t="s">
        <v>3</v>
      </c>
      <c r="B7" s="28">
        <v>23602</v>
      </c>
      <c r="C7" s="28">
        <v>46493</v>
      </c>
      <c r="D7" s="28">
        <v>42772</v>
      </c>
      <c r="E7" s="28">
        <v>41164</v>
      </c>
      <c r="F7" s="28">
        <v>29625</v>
      </c>
      <c r="G7" s="28">
        <v>23536</v>
      </c>
      <c r="H7" s="28">
        <v>20602.568330999999</v>
      </c>
      <c r="I7" s="28">
        <v>16580.805067999998</v>
      </c>
      <c r="J7" s="28">
        <v>15572.149979000002</v>
      </c>
      <c r="K7" s="28">
        <v>17680.984424000002</v>
      </c>
      <c r="L7" s="29">
        <v>7175.3372580000005</v>
      </c>
      <c r="M7" s="29">
        <v>2278.3334030000001</v>
      </c>
      <c r="N7" s="29">
        <v>2388.2254820000003</v>
      </c>
      <c r="O7" s="29">
        <v>11262.929079</v>
      </c>
      <c r="P7" s="29">
        <v>12822.104949</v>
      </c>
      <c r="Q7" s="29">
        <v>5295.4476850000001</v>
      </c>
    </row>
    <row r="8" spans="1:23" s="18" customFormat="1" ht="13" x14ac:dyDescent="0.3">
      <c r="A8" s="21" t="s">
        <v>4</v>
      </c>
      <c r="B8" s="10">
        <v>9721</v>
      </c>
      <c r="C8" s="10">
        <v>17450</v>
      </c>
      <c r="D8" s="10">
        <v>14510</v>
      </c>
      <c r="E8" s="10">
        <v>15676</v>
      </c>
      <c r="F8" s="10">
        <v>13571</v>
      </c>
      <c r="G8" s="10">
        <v>10169</v>
      </c>
      <c r="H8" s="10">
        <v>8001.3737920000003</v>
      </c>
      <c r="I8" s="10">
        <v>5531.9490530000003</v>
      </c>
      <c r="J8" s="10">
        <v>5831.3774659999999</v>
      </c>
      <c r="K8" s="10">
        <v>6455.609168</v>
      </c>
      <c r="L8" s="22">
        <v>2919.3878080000004</v>
      </c>
      <c r="M8" s="22">
        <v>3208.199748</v>
      </c>
      <c r="N8" s="22">
        <v>4326.0080109999999</v>
      </c>
      <c r="O8" s="22">
        <v>7670.8946079999996</v>
      </c>
      <c r="P8" s="22">
        <v>8662.2529599999998</v>
      </c>
      <c r="Q8" s="22">
        <v>1304.2111159999999</v>
      </c>
    </row>
    <row r="9" spans="1:23" s="18" customFormat="1" ht="13" x14ac:dyDescent="0.3">
      <c r="A9" s="27" t="s">
        <v>6</v>
      </c>
      <c r="B9" s="28">
        <v>18006</v>
      </c>
      <c r="C9" s="28">
        <v>37119</v>
      </c>
      <c r="D9" s="28">
        <v>33169</v>
      </c>
      <c r="E9" s="28">
        <v>27150</v>
      </c>
      <c r="F9" s="28">
        <v>24483</v>
      </c>
      <c r="G9" s="28">
        <v>24936</v>
      </c>
      <c r="H9" s="28">
        <v>22636.142817000004</v>
      </c>
      <c r="I9" s="28">
        <v>17882.530078</v>
      </c>
      <c r="J9" s="28">
        <v>18233.880187000002</v>
      </c>
      <c r="K9" s="28">
        <v>17839.502004000002</v>
      </c>
      <c r="L9" s="29">
        <v>12951.733191000001</v>
      </c>
      <c r="M9" s="29">
        <v>12517.574039000001</v>
      </c>
      <c r="N9" s="29">
        <v>10776.565564</v>
      </c>
      <c r="O9" s="29">
        <v>9223.0457139999999</v>
      </c>
      <c r="P9" s="29">
        <v>7346.972498000001</v>
      </c>
      <c r="Q9" s="29">
        <v>2826.1427710000003</v>
      </c>
    </row>
    <row r="10" spans="1:23" s="18" customFormat="1" ht="13" x14ac:dyDescent="0.3">
      <c r="A10" s="21" t="s">
        <v>7</v>
      </c>
      <c r="B10" s="10">
        <v>13612</v>
      </c>
      <c r="C10" s="10">
        <v>23681</v>
      </c>
      <c r="D10" s="10">
        <v>23165</v>
      </c>
      <c r="E10" s="10">
        <v>21524</v>
      </c>
      <c r="F10" s="10">
        <v>19034</v>
      </c>
      <c r="G10" s="10">
        <v>11534</v>
      </c>
      <c r="H10" s="10">
        <v>9901.5089490000009</v>
      </c>
      <c r="I10" s="10">
        <v>9048.3995340000001</v>
      </c>
      <c r="J10" s="10">
        <v>9286.5971170000012</v>
      </c>
      <c r="K10" s="10">
        <v>6081.2551280000007</v>
      </c>
      <c r="L10" s="22">
        <v>2925.1249120000002</v>
      </c>
      <c r="M10" s="22">
        <v>3524.9530250000003</v>
      </c>
      <c r="N10" s="22">
        <v>843.54077900000004</v>
      </c>
      <c r="O10" s="22">
        <v>227.60712000000001</v>
      </c>
      <c r="P10" s="22">
        <v>7.2115980000000004</v>
      </c>
      <c r="Q10" s="22">
        <v>206.46184</v>
      </c>
    </row>
    <row r="11" spans="1:23" s="18" customFormat="1" ht="13" x14ac:dyDescent="0.3">
      <c r="A11" s="27" t="s">
        <v>8</v>
      </c>
      <c r="B11" s="28">
        <v>21976</v>
      </c>
      <c r="C11" s="28">
        <v>39741</v>
      </c>
      <c r="D11" s="28">
        <v>35508</v>
      </c>
      <c r="E11" s="28">
        <v>36764</v>
      </c>
      <c r="F11" s="28">
        <v>31332</v>
      </c>
      <c r="G11" s="28">
        <v>28224</v>
      </c>
      <c r="H11" s="28">
        <v>27707.900771999997</v>
      </c>
      <c r="I11" s="28">
        <v>25546.120544000001</v>
      </c>
      <c r="J11" s="28">
        <v>22986.878723000002</v>
      </c>
      <c r="K11" s="28">
        <v>24295.953815000001</v>
      </c>
      <c r="L11" s="29">
        <v>21604.202938999999</v>
      </c>
      <c r="M11" s="29">
        <v>11828.950322000001</v>
      </c>
      <c r="N11" s="29">
        <v>99.123074000000003</v>
      </c>
      <c r="O11" s="29">
        <v>49.223348999999999</v>
      </c>
      <c r="P11" s="29">
        <v>141.373166</v>
      </c>
      <c r="Q11" s="29">
        <v>45.235964000000003</v>
      </c>
    </row>
    <row r="12" spans="1:23" s="18" customFormat="1" ht="13" x14ac:dyDescent="0.3">
      <c r="A12" s="21" t="s">
        <v>9</v>
      </c>
      <c r="B12" s="10">
        <v>15615</v>
      </c>
      <c r="C12" s="10">
        <v>35299</v>
      </c>
      <c r="D12" s="10">
        <v>35588</v>
      </c>
      <c r="E12" s="10">
        <v>31808</v>
      </c>
      <c r="F12" s="10">
        <v>28920</v>
      </c>
      <c r="G12" s="10">
        <v>24761</v>
      </c>
      <c r="H12" s="10">
        <v>22260.962878999999</v>
      </c>
      <c r="I12" s="10">
        <v>20606.662710999997</v>
      </c>
      <c r="J12" s="10">
        <v>20694.626582999997</v>
      </c>
      <c r="K12" s="10">
        <v>20521.982808000001</v>
      </c>
      <c r="L12" s="22">
        <v>19101.040207000002</v>
      </c>
      <c r="M12" s="22">
        <v>15328.691359999999</v>
      </c>
      <c r="N12" s="22">
        <v>14958.600889000001</v>
      </c>
      <c r="O12" s="22">
        <v>11247.748047999999</v>
      </c>
      <c r="P12" s="22">
        <v>8780.6568480000005</v>
      </c>
      <c r="Q12" s="22">
        <v>3536.8999990000002</v>
      </c>
    </row>
    <row r="13" spans="1:23" s="18" customFormat="1" ht="13" x14ac:dyDescent="0.3">
      <c r="A13" s="27" t="s">
        <v>17</v>
      </c>
      <c r="B13" s="28">
        <v>11492</v>
      </c>
      <c r="C13" s="28">
        <v>23255</v>
      </c>
      <c r="D13" s="28">
        <v>22471</v>
      </c>
      <c r="E13" s="28">
        <v>17027</v>
      </c>
      <c r="F13" s="28">
        <v>12865</v>
      </c>
      <c r="G13" s="28">
        <v>10647</v>
      </c>
      <c r="H13" s="28">
        <v>8138.1270660000009</v>
      </c>
      <c r="I13" s="28">
        <v>7579.5546720000002</v>
      </c>
      <c r="J13" s="28">
        <v>8026.3684860000003</v>
      </c>
      <c r="K13" s="28">
        <v>8018.1664939999991</v>
      </c>
      <c r="L13" s="29">
        <v>8539.8354099999997</v>
      </c>
      <c r="M13" s="29">
        <v>2929.3390580000005</v>
      </c>
      <c r="N13" s="29">
        <v>1151.302498</v>
      </c>
      <c r="O13" s="29">
        <v>94.865177000000003</v>
      </c>
      <c r="P13" s="29">
        <v>107.77773500000001</v>
      </c>
      <c r="Q13" s="29">
        <v>98.000202000000002</v>
      </c>
    </row>
    <row r="14" spans="1:23" s="18" customFormat="1" ht="13" x14ac:dyDescent="0.3">
      <c r="A14" s="21" t="s">
        <v>18</v>
      </c>
      <c r="B14" s="10">
        <v>9729</v>
      </c>
      <c r="C14" s="10">
        <v>18315</v>
      </c>
      <c r="D14" s="10">
        <v>16020</v>
      </c>
      <c r="E14" s="10">
        <v>15609</v>
      </c>
      <c r="F14" s="10">
        <v>13237</v>
      </c>
      <c r="G14" s="10">
        <v>12386</v>
      </c>
      <c r="H14" s="10">
        <v>11750.202447</v>
      </c>
      <c r="I14" s="10">
        <v>9236.2153760000001</v>
      </c>
      <c r="J14" s="10">
        <v>8209.2538810000005</v>
      </c>
      <c r="K14" s="10">
        <v>8916.1632160000008</v>
      </c>
      <c r="L14" s="22">
        <v>5869.5826590000006</v>
      </c>
      <c r="M14" s="22">
        <v>6735.8644279999999</v>
      </c>
      <c r="N14" s="22">
        <v>612.39708800000005</v>
      </c>
      <c r="O14" s="22">
        <v>314.53920699999998</v>
      </c>
      <c r="P14" s="22">
        <v>439.08529900000002</v>
      </c>
      <c r="Q14" s="22">
        <v>70.985278999999991</v>
      </c>
    </row>
    <row r="15" spans="1:23" s="18" customFormat="1" ht="13" x14ac:dyDescent="0.3">
      <c r="A15" s="27" t="s">
        <v>10</v>
      </c>
      <c r="B15" s="28">
        <v>10948</v>
      </c>
      <c r="C15" s="28">
        <v>20390</v>
      </c>
      <c r="D15" s="28">
        <v>19700</v>
      </c>
      <c r="E15" s="28">
        <v>18621</v>
      </c>
      <c r="F15" s="28">
        <v>15806</v>
      </c>
      <c r="G15" s="28">
        <v>14173</v>
      </c>
      <c r="H15" s="28">
        <v>10660.484763</v>
      </c>
      <c r="I15" s="28">
        <v>7393.1302269999996</v>
      </c>
      <c r="J15" s="28">
        <v>8468.4747769999994</v>
      </c>
      <c r="K15" s="28">
        <v>7251.3135440000005</v>
      </c>
      <c r="L15" s="29">
        <v>3393.0798869999999</v>
      </c>
      <c r="M15" s="29">
        <v>1838.555934</v>
      </c>
      <c r="N15" s="29">
        <v>145.71219600000001</v>
      </c>
      <c r="O15" s="29">
        <v>77.399018000000012</v>
      </c>
      <c r="P15" s="29">
        <v>75.063773999999995</v>
      </c>
      <c r="Q15" s="29">
        <v>15.768328000000002</v>
      </c>
    </row>
    <row r="16" spans="1:23" s="18" customFormat="1" ht="13" x14ac:dyDescent="0.3">
      <c r="A16" s="21" t="s">
        <v>19</v>
      </c>
      <c r="B16" s="10">
        <v>24290</v>
      </c>
      <c r="C16" s="10">
        <v>48335</v>
      </c>
      <c r="D16" s="10">
        <v>33689</v>
      </c>
      <c r="E16" s="10">
        <v>29249</v>
      </c>
      <c r="F16" s="10">
        <v>23149</v>
      </c>
      <c r="G16" s="10">
        <v>19030</v>
      </c>
      <c r="H16" s="10">
        <v>12353.324236</v>
      </c>
      <c r="I16" s="10">
        <v>11753.611131</v>
      </c>
      <c r="J16" s="10">
        <v>8196.4084349999994</v>
      </c>
      <c r="K16" s="10">
        <v>5864.894456</v>
      </c>
      <c r="L16" s="22">
        <v>4645.5369689999998</v>
      </c>
      <c r="M16" s="22">
        <v>6066.9328210000003</v>
      </c>
      <c r="N16" s="22">
        <v>4831.8193300000003</v>
      </c>
      <c r="O16" s="22">
        <v>5971.6487710000001</v>
      </c>
      <c r="P16" s="22">
        <v>4871.7031809999999</v>
      </c>
      <c r="Q16" s="22">
        <v>8535.1954129999995</v>
      </c>
    </row>
    <row r="17" spans="1:17" s="18" customFormat="1" ht="13" x14ac:dyDescent="0.3">
      <c r="A17" s="27" t="s">
        <v>11</v>
      </c>
      <c r="B17" s="28">
        <v>15882</v>
      </c>
      <c r="C17" s="28">
        <v>31513</v>
      </c>
      <c r="D17" s="28">
        <v>29504</v>
      </c>
      <c r="E17" s="28">
        <v>27391</v>
      </c>
      <c r="F17" s="28">
        <v>25951</v>
      </c>
      <c r="G17" s="28">
        <v>24707</v>
      </c>
      <c r="H17" s="28">
        <v>21488.373809999997</v>
      </c>
      <c r="I17" s="28">
        <v>19794.708115000001</v>
      </c>
      <c r="J17" s="28">
        <v>19180.689306</v>
      </c>
      <c r="K17" s="28">
        <v>18634.097461999998</v>
      </c>
      <c r="L17" s="29">
        <v>14396.510966</v>
      </c>
      <c r="M17" s="29">
        <v>11180.307096999999</v>
      </c>
      <c r="N17" s="29">
        <v>3577.5281679999998</v>
      </c>
      <c r="O17" s="29">
        <v>2935.760115</v>
      </c>
      <c r="P17" s="29">
        <v>3465.7708280000002</v>
      </c>
      <c r="Q17" s="29">
        <v>696.42623000000003</v>
      </c>
    </row>
    <row r="18" spans="1:17" s="18" customFormat="1" ht="13" x14ac:dyDescent="0.3">
      <c r="A18" s="21" t="s">
        <v>12</v>
      </c>
      <c r="B18" s="10">
        <v>18102</v>
      </c>
      <c r="C18" s="10">
        <v>36676</v>
      </c>
      <c r="D18" s="10">
        <v>34433</v>
      </c>
      <c r="E18" s="10">
        <v>30892</v>
      </c>
      <c r="F18" s="10">
        <v>27030</v>
      </c>
      <c r="G18" s="10">
        <v>23786</v>
      </c>
      <c r="H18" s="10">
        <v>20325.310052000001</v>
      </c>
      <c r="I18" s="10">
        <v>18681.212987999999</v>
      </c>
      <c r="J18" s="10">
        <v>17786.336179999998</v>
      </c>
      <c r="K18" s="10">
        <v>13429.860514</v>
      </c>
      <c r="L18" s="22">
        <v>6873.4511899999998</v>
      </c>
      <c r="M18" s="22">
        <v>6486.7898920000007</v>
      </c>
      <c r="N18" s="22">
        <v>5056.9181069999995</v>
      </c>
      <c r="O18" s="22">
        <v>16070.328603999998</v>
      </c>
      <c r="P18" s="22">
        <v>8077.610686</v>
      </c>
      <c r="Q18" s="22">
        <v>2985.3859620000003</v>
      </c>
    </row>
    <row r="19" spans="1:17" s="18" customFormat="1" ht="13" x14ac:dyDescent="0.3">
      <c r="A19" s="27" t="s">
        <v>13</v>
      </c>
      <c r="B19" s="28">
        <v>14598</v>
      </c>
      <c r="C19" s="28">
        <v>31820</v>
      </c>
      <c r="D19" s="28">
        <v>27834</v>
      </c>
      <c r="E19" s="28">
        <v>26389</v>
      </c>
      <c r="F19" s="28">
        <v>25886</v>
      </c>
      <c r="G19" s="28">
        <v>19309</v>
      </c>
      <c r="H19" s="28">
        <v>21290.172743000003</v>
      </c>
      <c r="I19" s="28">
        <v>18143.683528441241</v>
      </c>
      <c r="J19" s="28">
        <v>14068.816224</v>
      </c>
      <c r="K19" s="28">
        <v>13964.960191000002</v>
      </c>
      <c r="L19" s="29">
        <v>13645.899885999999</v>
      </c>
      <c r="M19" s="29">
        <v>9730.1604430000007</v>
      </c>
      <c r="N19" s="29">
        <v>7561.6118419999993</v>
      </c>
      <c r="O19" s="29">
        <v>8025.2883619999993</v>
      </c>
      <c r="P19" s="29">
        <v>8128.3912999999993</v>
      </c>
      <c r="Q19" s="29">
        <v>7376.5262610000009</v>
      </c>
    </row>
    <row r="20" spans="1:17" s="18" customFormat="1" ht="13" x14ac:dyDescent="0.3">
      <c r="A20" s="21" t="s">
        <v>20</v>
      </c>
      <c r="B20" s="10">
        <v>32068</v>
      </c>
      <c r="C20" s="10">
        <v>64906</v>
      </c>
      <c r="D20" s="10">
        <v>56128</v>
      </c>
      <c r="E20" s="10">
        <v>45512</v>
      </c>
      <c r="F20" s="10">
        <v>43898</v>
      </c>
      <c r="G20" s="10">
        <v>44783</v>
      </c>
      <c r="H20" s="10">
        <v>38807.972119999999</v>
      </c>
      <c r="I20" s="10">
        <v>30610.511585</v>
      </c>
      <c r="J20" s="10">
        <v>27284.434331999997</v>
      </c>
      <c r="K20" s="10">
        <v>27588.806133999999</v>
      </c>
      <c r="L20" s="22">
        <v>25675.189145999997</v>
      </c>
      <c r="M20" s="22">
        <v>18222.099051999998</v>
      </c>
      <c r="N20" s="22">
        <v>284.65375299999999</v>
      </c>
      <c r="O20" s="22">
        <v>1414.557006</v>
      </c>
      <c r="P20" s="22">
        <v>1807.8460689999999</v>
      </c>
      <c r="Q20" s="22">
        <v>4672.4093539999994</v>
      </c>
    </row>
    <row r="21" spans="1:17" s="18" customFormat="1" ht="13" x14ac:dyDescent="0.3">
      <c r="A21" s="27" t="s">
        <v>5</v>
      </c>
      <c r="B21" s="28">
        <v>41222</v>
      </c>
      <c r="C21" s="28">
        <v>72193</v>
      </c>
      <c r="D21" s="28">
        <v>56960</v>
      </c>
      <c r="E21" s="28">
        <v>54597</v>
      </c>
      <c r="F21" s="28">
        <v>49762</v>
      </c>
      <c r="G21" s="28">
        <v>44917</v>
      </c>
      <c r="H21" s="28">
        <v>38409.305758999995</v>
      </c>
      <c r="I21" s="28">
        <v>31185.990816999998</v>
      </c>
      <c r="J21" s="28">
        <v>30448.791465999999</v>
      </c>
      <c r="K21" s="28">
        <v>29494.166948999999</v>
      </c>
      <c r="L21" s="29">
        <v>25441.527912000001</v>
      </c>
      <c r="M21" s="29">
        <v>25445.088121000001</v>
      </c>
      <c r="N21" s="29">
        <v>21461.314127999998</v>
      </c>
      <c r="O21" s="29">
        <v>21714.056871000001</v>
      </c>
      <c r="P21" s="29">
        <v>22612.271213</v>
      </c>
      <c r="Q21" s="29">
        <v>21396.418259999999</v>
      </c>
    </row>
    <row r="22" spans="1:17" s="18" customFormat="1" ht="13" x14ac:dyDescent="0.3">
      <c r="A22" s="21" t="s">
        <v>14</v>
      </c>
      <c r="B22" s="10">
        <v>15754</v>
      </c>
      <c r="C22" s="10">
        <v>30649</v>
      </c>
      <c r="D22" s="10">
        <v>23746</v>
      </c>
      <c r="E22" s="10">
        <v>20931</v>
      </c>
      <c r="F22" s="10">
        <v>18928</v>
      </c>
      <c r="G22" s="10">
        <v>16555</v>
      </c>
      <c r="H22" s="10">
        <v>17401.525432999999</v>
      </c>
      <c r="I22" s="10">
        <v>16327.066464</v>
      </c>
      <c r="J22" s="10">
        <v>14032.197969999999</v>
      </c>
      <c r="K22" s="10">
        <v>2081.6912609999999</v>
      </c>
      <c r="L22" s="22">
        <v>2073.25686</v>
      </c>
      <c r="M22" s="22">
        <v>1454.3956990000001</v>
      </c>
      <c r="N22" s="22">
        <v>744.63929400000006</v>
      </c>
      <c r="O22" s="22">
        <v>1237.9370269999999</v>
      </c>
      <c r="P22" s="22">
        <v>708.65862700000002</v>
      </c>
      <c r="Q22" s="22">
        <v>385.26293900000002</v>
      </c>
    </row>
    <row r="23" spans="1:17" s="18" customFormat="1" ht="13" x14ac:dyDescent="0.3">
      <c r="A23" s="27" t="s">
        <v>21</v>
      </c>
      <c r="B23" s="28">
        <v>16709</v>
      </c>
      <c r="C23" s="28">
        <v>32135</v>
      </c>
      <c r="D23" s="28">
        <v>29148</v>
      </c>
      <c r="E23" s="28">
        <v>25850</v>
      </c>
      <c r="F23" s="28">
        <v>23485</v>
      </c>
      <c r="G23" s="28">
        <v>22775</v>
      </c>
      <c r="H23" s="28">
        <v>20158.46054</v>
      </c>
      <c r="I23" s="28">
        <v>15594.482564</v>
      </c>
      <c r="J23" s="28">
        <v>14404.690487</v>
      </c>
      <c r="K23" s="28">
        <v>14688.044250999999</v>
      </c>
      <c r="L23" s="29">
        <v>7985.3541160000004</v>
      </c>
      <c r="M23" s="29">
        <v>1503.574294</v>
      </c>
      <c r="N23" s="29">
        <v>303.011864</v>
      </c>
      <c r="O23" s="29">
        <v>302.83747099999999</v>
      </c>
      <c r="P23" s="29">
        <v>299.62897299999997</v>
      </c>
      <c r="Q23" s="29">
        <v>314.38855000000001</v>
      </c>
    </row>
    <row r="24" spans="1:17" s="18" customFormat="1" ht="13" x14ac:dyDescent="0.3">
      <c r="A24" s="21" t="s">
        <v>15</v>
      </c>
      <c r="B24" s="10">
        <v>19982</v>
      </c>
      <c r="C24" s="10">
        <v>41666</v>
      </c>
      <c r="D24" s="10">
        <v>36723</v>
      </c>
      <c r="E24" s="10">
        <v>31520</v>
      </c>
      <c r="F24" s="10">
        <v>29475</v>
      </c>
      <c r="G24" s="10">
        <v>25813</v>
      </c>
      <c r="H24" s="10">
        <v>23552.659519000001</v>
      </c>
      <c r="I24" s="10">
        <v>22364.936131999999</v>
      </c>
      <c r="J24" s="10">
        <v>21404.499050999999</v>
      </c>
      <c r="K24" s="10">
        <v>21316.758470999997</v>
      </c>
      <c r="L24" s="22">
        <v>19321.729583</v>
      </c>
      <c r="M24" s="22">
        <v>6870.7090429999998</v>
      </c>
      <c r="N24" s="22">
        <v>1262.4720139999999</v>
      </c>
      <c r="O24" s="22">
        <v>233.57077099999998</v>
      </c>
      <c r="P24" s="22">
        <v>155.39385300000001</v>
      </c>
      <c r="Q24" s="22">
        <v>225.849064</v>
      </c>
    </row>
    <row r="25" spans="1:17" s="20" customFormat="1" x14ac:dyDescent="0.35">
      <c r="A25" s="23" t="s">
        <v>22</v>
      </c>
      <c r="B25" s="33">
        <v>445955</v>
      </c>
      <c r="C25" s="33">
        <v>851490</v>
      </c>
      <c r="D25" s="33">
        <v>754583</v>
      </c>
      <c r="E25" s="33">
        <v>680911</v>
      </c>
      <c r="F25" s="33">
        <v>599703</v>
      </c>
      <c r="G25" s="33">
        <v>523035</v>
      </c>
      <c r="H25" s="33">
        <v>458263.57478400005</v>
      </c>
      <c r="I25" s="33">
        <v>389738.36597444117</v>
      </c>
      <c r="J25" s="33">
        <v>364783.52365399996</v>
      </c>
      <c r="K25" s="33">
        <v>345022.27671999997</v>
      </c>
      <c r="L25" s="34">
        <v>256161.94437599997</v>
      </c>
      <c r="M25" s="34">
        <v>170566.91557399998</v>
      </c>
      <c r="N25" s="34">
        <v>90827.258061999994</v>
      </c>
      <c r="O25" s="34">
        <v>105727.932432</v>
      </c>
      <c r="P25" s="34">
        <v>98651</v>
      </c>
      <c r="Q25" s="34">
        <v>73294.034891999996</v>
      </c>
    </row>
    <row r="26" spans="1:17" s="19" customFormat="1" ht="12.5" x14ac:dyDescent="0.25">
      <c r="A26" s="38" t="s">
        <v>62</v>
      </c>
    </row>
    <row r="27" spans="1:17" s="19" customFormat="1" ht="12.5" x14ac:dyDescent="0.25">
      <c r="A27" s="38"/>
    </row>
    <row r="28" spans="1:17" s="19" customFormat="1" ht="18.5" x14ac:dyDescent="0.3">
      <c r="A28" s="31" t="s">
        <v>65</v>
      </c>
      <c r="B28" s="15"/>
      <c r="C28" s="16"/>
      <c r="D28" s="16"/>
      <c r="E28" s="16"/>
      <c r="F28" s="16"/>
      <c r="G28" s="16"/>
      <c r="H28" s="16"/>
      <c r="I28" s="16"/>
      <c r="J28" s="16"/>
    </row>
    <row r="29" spans="1:17" s="19" customFormat="1" x14ac:dyDescent="0.35">
      <c r="A29" s="37" t="s">
        <v>53</v>
      </c>
      <c r="B29" s="24" t="s">
        <v>33</v>
      </c>
      <c r="C29" s="24" t="s">
        <v>24</v>
      </c>
      <c r="D29" s="24" t="s">
        <v>25</v>
      </c>
      <c r="E29" s="24" t="s">
        <v>26</v>
      </c>
      <c r="F29" s="24" t="s">
        <v>23</v>
      </c>
      <c r="G29" s="24" t="s">
        <v>27</v>
      </c>
      <c r="H29" s="24" t="s">
        <v>28</v>
      </c>
      <c r="I29" s="24" t="s">
        <v>29</v>
      </c>
      <c r="J29" s="24" t="s">
        <v>55</v>
      </c>
      <c r="K29" s="24" t="s">
        <v>60</v>
      </c>
      <c r="L29" s="25" t="s">
        <v>61</v>
      </c>
      <c r="M29" s="25" t="s">
        <v>66</v>
      </c>
      <c r="N29" s="25" t="s">
        <v>128</v>
      </c>
      <c r="O29" s="26" t="s">
        <v>131</v>
      </c>
      <c r="P29" s="26" t="s">
        <v>132</v>
      </c>
      <c r="Q29" s="26" t="s">
        <v>133</v>
      </c>
    </row>
    <row r="30" spans="1:17" s="19" customFormat="1" ht="13" x14ac:dyDescent="0.3">
      <c r="A30" s="35" t="s">
        <v>16</v>
      </c>
      <c r="B30" s="28">
        <v>12437</v>
      </c>
      <c r="C30" s="28">
        <v>24774</v>
      </c>
      <c r="D30" s="28">
        <v>22209</v>
      </c>
      <c r="E30" s="28">
        <v>20687</v>
      </c>
      <c r="F30" s="28">
        <v>16531</v>
      </c>
      <c r="G30" s="28">
        <v>13864</v>
      </c>
      <c r="H30" s="28">
        <v>12402.464973</v>
      </c>
      <c r="I30" s="28">
        <v>8005.0798520000008</v>
      </c>
      <c r="J30" s="28">
        <v>8714.9701850000001</v>
      </c>
      <c r="K30" s="28">
        <v>2098.3538630000003</v>
      </c>
      <c r="L30" s="29">
        <v>1463.7986420000002</v>
      </c>
      <c r="M30" s="29">
        <v>1767.6961569999999</v>
      </c>
      <c r="N30" s="29">
        <v>391.24589500000002</v>
      </c>
      <c r="O30" s="29">
        <v>862.17080499999997</v>
      </c>
      <c r="P30" s="29">
        <v>599.44535399999995</v>
      </c>
      <c r="Q30" s="29">
        <v>45.560079000000002</v>
      </c>
    </row>
    <row r="31" spans="1:17" s="19" customFormat="1" ht="13" x14ac:dyDescent="0.3">
      <c r="A31" s="17" t="s">
        <v>44</v>
      </c>
      <c r="B31" s="10">
        <v>20302</v>
      </c>
      <c r="C31" s="10">
        <v>29569</v>
      </c>
      <c r="D31" s="10">
        <v>25220</v>
      </c>
      <c r="E31" s="10">
        <v>22819</v>
      </c>
      <c r="F31" s="10">
        <v>20640</v>
      </c>
      <c r="G31" s="10">
        <v>16354</v>
      </c>
      <c r="H31" s="10">
        <v>11579.233763</v>
      </c>
      <c r="I31" s="10">
        <v>12674.179018000001</v>
      </c>
      <c r="J31" s="10">
        <v>6034.4516100000001</v>
      </c>
      <c r="K31" s="10">
        <v>8661.670051000001</v>
      </c>
      <c r="L31" s="22">
        <v>5879.800475</v>
      </c>
      <c r="M31" s="22">
        <v>8357.5099339999997</v>
      </c>
      <c r="N31" s="22">
        <v>5579.237478</v>
      </c>
      <c r="O31" s="22">
        <v>5201.2276970000003</v>
      </c>
      <c r="P31" s="22">
        <v>5383.7306150000004</v>
      </c>
      <c r="Q31" s="22">
        <v>6318.2445169999992</v>
      </c>
    </row>
    <row r="32" spans="1:17" s="19" customFormat="1" ht="13" x14ac:dyDescent="0.3">
      <c r="A32" s="35" t="s">
        <v>40</v>
      </c>
      <c r="B32" s="28">
        <v>32214</v>
      </c>
      <c r="C32" s="28">
        <v>47142</v>
      </c>
      <c r="D32" s="28">
        <v>47583</v>
      </c>
      <c r="E32" s="28">
        <v>45354</v>
      </c>
      <c r="F32" s="28">
        <v>42600</v>
      </c>
      <c r="G32" s="28">
        <v>32242</v>
      </c>
      <c r="H32" s="28">
        <v>26657.006341</v>
      </c>
      <c r="I32" s="28">
        <v>22664.566444</v>
      </c>
      <c r="J32" s="28">
        <v>24939.481506</v>
      </c>
      <c r="K32" s="28">
        <v>24353.117631999998</v>
      </c>
      <c r="L32" s="29">
        <v>14952.231844999998</v>
      </c>
      <c r="M32" s="29">
        <v>6484.8410939999994</v>
      </c>
      <c r="N32" s="29">
        <v>3115.3052039999998</v>
      </c>
      <c r="O32" s="29">
        <v>831.76806400000009</v>
      </c>
      <c r="P32" s="29">
        <v>406.03295400000002</v>
      </c>
      <c r="Q32" s="29">
        <v>4012.04889</v>
      </c>
    </row>
    <row r="33" spans="1:17" s="19" customFormat="1" ht="13" x14ac:dyDescent="0.3">
      <c r="A33" s="17" t="s">
        <v>52</v>
      </c>
      <c r="B33" s="10">
        <v>47694</v>
      </c>
      <c r="C33" s="10">
        <v>98369</v>
      </c>
      <c r="D33" s="10">
        <v>88503</v>
      </c>
      <c r="E33" s="10">
        <v>74377</v>
      </c>
      <c r="F33" s="10">
        <v>63495</v>
      </c>
      <c r="G33" s="10">
        <v>58534</v>
      </c>
      <c r="H33" s="10">
        <v>52178.493679000007</v>
      </c>
      <c r="I33" s="10">
        <v>42532.970072999997</v>
      </c>
      <c r="J33" s="10">
        <v>40978.149703000003</v>
      </c>
      <c r="K33" s="10">
        <v>45784.924883999993</v>
      </c>
      <c r="L33" s="22">
        <v>29328.332515000002</v>
      </c>
      <c r="M33" s="22">
        <v>6806.3506099999995</v>
      </c>
      <c r="N33" s="22">
        <v>1356.0254040000002</v>
      </c>
      <c r="O33" s="22">
        <v>758.52954799999998</v>
      </c>
      <c r="P33" s="22">
        <v>3752.1426590000001</v>
      </c>
      <c r="Q33" s="22">
        <v>2931.166189</v>
      </c>
    </row>
    <row r="34" spans="1:17" s="19" customFormat="1" ht="13" x14ac:dyDescent="0.3">
      <c r="A34" s="35" t="s">
        <v>48</v>
      </c>
      <c r="B34" s="28">
        <v>23602</v>
      </c>
      <c r="C34" s="28">
        <v>46493</v>
      </c>
      <c r="D34" s="28">
        <v>42772</v>
      </c>
      <c r="E34" s="28">
        <v>41164</v>
      </c>
      <c r="F34" s="28">
        <v>29625</v>
      </c>
      <c r="G34" s="28">
        <v>23536</v>
      </c>
      <c r="H34" s="28">
        <v>20602.568330999999</v>
      </c>
      <c r="I34" s="28">
        <v>16580.805067999998</v>
      </c>
      <c r="J34" s="28">
        <v>15572.149979000002</v>
      </c>
      <c r="K34" s="28">
        <v>17680.984424000002</v>
      </c>
      <c r="L34" s="29">
        <v>7175.3372580000005</v>
      </c>
      <c r="M34" s="29">
        <v>2278.3334030000001</v>
      </c>
      <c r="N34" s="29">
        <v>2388.2254820000003</v>
      </c>
      <c r="O34" s="29">
        <v>11262.929079</v>
      </c>
      <c r="P34" s="29">
        <v>12822.104949</v>
      </c>
      <c r="Q34" s="29">
        <v>5295.4476850000001</v>
      </c>
    </row>
    <row r="35" spans="1:17" s="19" customFormat="1" ht="13" x14ac:dyDescent="0.3">
      <c r="A35" s="17" t="s">
        <v>4</v>
      </c>
      <c r="B35" s="10">
        <v>9721</v>
      </c>
      <c r="C35" s="10">
        <v>17450</v>
      </c>
      <c r="D35" s="10">
        <v>14510</v>
      </c>
      <c r="E35" s="10">
        <v>15676</v>
      </c>
      <c r="F35" s="10">
        <v>13571</v>
      </c>
      <c r="G35" s="10">
        <v>10169</v>
      </c>
      <c r="H35" s="10">
        <v>8001.3737920000003</v>
      </c>
      <c r="I35" s="10">
        <v>5531.9490530000003</v>
      </c>
      <c r="J35" s="10">
        <v>5831.3774659999999</v>
      </c>
      <c r="K35" s="10">
        <v>6455.609168</v>
      </c>
      <c r="L35" s="22">
        <v>2919.3878080000004</v>
      </c>
      <c r="M35" s="22">
        <v>3208.199748</v>
      </c>
      <c r="N35" s="22">
        <v>4326.0080109999999</v>
      </c>
      <c r="O35" s="22">
        <v>7670.8946079999996</v>
      </c>
      <c r="P35" s="22">
        <v>8662.2529599999998</v>
      </c>
      <c r="Q35" s="22">
        <v>1304.2111159999999</v>
      </c>
    </row>
    <row r="36" spans="1:17" s="19" customFormat="1" ht="13" x14ac:dyDescent="0.3">
      <c r="A36" s="35" t="s">
        <v>6</v>
      </c>
      <c r="B36" s="28">
        <v>18006</v>
      </c>
      <c r="C36" s="28">
        <v>37119</v>
      </c>
      <c r="D36" s="28">
        <v>33169</v>
      </c>
      <c r="E36" s="28">
        <v>27150</v>
      </c>
      <c r="F36" s="28">
        <v>24483</v>
      </c>
      <c r="G36" s="28">
        <v>24936</v>
      </c>
      <c r="H36" s="28">
        <v>22636.142817000004</v>
      </c>
      <c r="I36" s="28">
        <v>17882.530078</v>
      </c>
      <c r="J36" s="28">
        <v>18233.880187000002</v>
      </c>
      <c r="K36" s="28">
        <v>17839.502004000002</v>
      </c>
      <c r="L36" s="29">
        <v>12951.733191000001</v>
      </c>
      <c r="M36" s="29">
        <v>12517.574039000001</v>
      </c>
      <c r="N36" s="29">
        <v>10776.565564</v>
      </c>
      <c r="O36" s="29">
        <v>9223.0457139999999</v>
      </c>
      <c r="P36" s="29">
        <v>7346.972498000001</v>
      </c>
      <c r="Q36" s="29">
        <v>2826.1427710000003</v>
      </c>
    </row>
    <row r="37" spans="1:17" s="19" customFormat="1" ht="13" x14ac:dyDescent="0.3">
      <c r="A37" s="17" t="s">
        <v>46</v>
      </c>
      <c r="B37" s="10">
        <v>13612</v>
      </c>
      <c r="C37" s="10">
        <v>23681</v>
      </c>
      <c r="D37" s="10">
        <v>23165</v>
      </c>
      <c r="E37" s="10">
        <v>21524</v>
      </c>
      <c r="F37" s="10">
        <v>19034</v>
      </c>
      <c r="G37" s="10">
        <v>11534</v>
      </c>
      <c r="H37" s="10">
        <v>9901.5089490000009</v>
      </c>
      <c r="I37" s="10">
        <v>9048.3995340000001</v>
      </c>
      <c r="J37" s="10">
        <v>9286.5971170000012</v>
      </c>
      <c r="K37" s="10">
        <v>6081.2551280000007</v>
      </c>
      <c r="L37" s="22">
        <v>2925.1249120000002</v>
      </c>
      <c r="M37" s="22">
        <v>3524.9530250000003</v>
      </c>
      <c r="N37" s="22">
        <v>843.54077900000004</v>
      </c>
      <c r="O37" s="22">
        <v>227.60712000000001</v>
      </c>
      <c r="P37" s="22">
        <v>7.2115980000000004</v>
      </c>
      <c r="Q37" s="22">
        <v>206.46184</v>
      </c>
    </row>
    <row r="38" spans="1:17" s="19" customFormat="1" ht="13" x14ac:dyDescent="0.3">
      <c r="A38" s="35" t="s">
        <v>49</v>
      </c>
      <c r="B38" s="28">
        <v>21976</v>
      </c>
      <c r="C38" s="28">
        <v>39741</v>
      </c>
      <c r="D38" s="28">
        <v>35508</v>
      </c>
      <c r="E38" s="28">
        <v>36764</v>
      </c>
      <c r="F38" s="28">
        <v>31332</v>
      </c>
      <c r="G38" s="28">
        <v>28224</v>
      </c>
      <c r="H38" s="28">
        <v>27707.900771999997</v>
      </c>
      <c r="I38" s="28">
        <v>25546.120544000001</v>
      </c>
      <c r="J38" s="28">
        <v>22986.878723000002</v>
      </c>
      <c r="K38" s="28">
        <v>24295.953815000001</v>
      </c>
      <c r="L38" s="29">
        <v>21604.202938999999</v>
      </c>
      <c r="M38" s="29">
        <v>11828.950322000001</v>
      </c>
      <c r="N38" s="29">
        <v>99.123074000000003</v>
      </c>
      <c r="O38" s="29">
        <v>49.223348999999999</v>
      </c>
      <c r="P38" s="29">
        <v>141.373166</v>
      </c>
      <c r="Q38" s="29">
        <v>45.235964000000003</v>
      </c>
    </row>
    <row r="39" spans="1:17" s="19" customFormat="1" ht="13" x14ac:dyDescent="0.3">
      <c r="A39" s="17" t="s">
        <v>9</v>
      </c>
      <c r="B39" s="10">
        <v>15615</v>
      </c>
      <c r="C39" s="10">
        <v>35299</v>
      </c>
      <c r="D39" s="10">
        <v>35588</v>
      </c>
      <c r="E39" s="10">
        <v>31808</v>
      </c>
      <c r="F39" s="10">
        <v>28920</v>
      </c>
      <c r="G39" s="10">
        <v>24761</v>
      </c>
      <c r="H39" s="10">
        <v>22260.962878999999</v>
      </c>
      <c r="I39" s="10">
        <v>20606.662710999997</v>
      </c>
      <c r="J39" s="10">
        <v>20694.626582999997</v>
      </c>
      <c r="K39" s="10">
        <v>20521.982808000001</v>
      </c>
      <c r="L39" s="22">
        <v>19101.040207000002</v>
      </c>
      <c r="M39" s="22">
        <v>15328.691359999999</v>
      </c>
      <c r="N39" s="22">
        <v>14958.600889000001</v>
      </c>
      <c r="O39" s="22">
        <v>11247.748047999999</v>
      </c>
      <c r="P39" s="22">
        <v>8780.6568480000005</v>
      </c>
      <c r="Q39" s="22">
        <v>3536.8999990000002</v>
      </c>
    </row>
    <row r="40" spans="1:17" s="19" customFormat="1" ht="13" x14ac:dyDescent="0.3">
      <c r="A40" s="35" t="s">
        <v>51</v>
      </c>
      <c r="B40" s="28">
        <v>11492</v>
      </c>
      <c r="C40" s="28">
        <v>23255</v>
      </c>
      <c r="D40" s="28">
        <v>22471</v>
      </c>
      <c r="E40" s="28">
        <v>17027</v>
      </c>
      <c r="F40" s="28">
        <v>12865</v>
      </c>
      <c r="G40" s="28">
        <v>10647</v>
      </c>
      <c r="H40" s="28">
        <v>8138.1270660000009</v>
      </c>
      <c r="I40" s="28">
        <v>7579.5546720000002</v>
      </c>
      <c r="J40" s="28">
        <v>8026.3684860000003</v>
      </c>
      <c r="K40" s="28">
        <v>8018.1664939999991</v>
      </c>
      <c r="L40" s="29">
        <v>8539.8354099999997</v>
      </c>
      <c r="M40" s="29">
        <v>2929.3390580000005</v>
      </c>
      <c r="N40" s="29">
        <v>1151.302498</v>
      </c>
      <c r="O40" s="29">
        <v>94.865177000000003</v>
      </c>
      <c r="P40" s="29">
        <v>107.77773500000001</v>
      </c>
      <c r="Q40" s="29">
        <v>98.000202000000002</v>
      </c>
    </row>
    <row r="41" spans="1:17" s="19" customFormat="1" ht="13" x14ac:dyDescent="0.3">
      <c r="A41" s="17" t="s">
        <v>43</v>
      </c>
      <c r="B41" s="10">
        <v>9729</v>
      </c>
      <c r="C41" s="10">
        <v>18315</v>
      </c>
      <c r="D41" s="10">
        <v>16020</v>
      </c>
      <c r="E41" s="10">
        <v>15609</v>
      </c>
      <c r="F41" s="10">
        <v>13237</v>
      </c>
      <c r="G41" s="10">
        <v>12386</v>
      </c>
      <c r="H41" s="10">
        <v>11750.202447</v>
      </c>
      <c r="I41" s="10">
        <v>9236.2153760000001</v>
      </c>
      <c r="J41" s="10">
        <v>8209.2538810000005</v>
      </c>
      <c r="K41" s="10">
        <v>8916.1632160000008</v>
      </c>
      <c r="L41" s="22">
        <v>5869.5826590000006</v>
      </c>
      <c r="M41" s="22">
        <v>6735.8644279999999</v>
      </c>
      <c r="N41" s="22">
        <v>612.39708800000005</v>
      </c>
      <c r="O41" s="22">
        <v>314.53920699999998</v>
      </c>
      <c r="P41" s="22">
        <v>439.08529900000002</v>
      </c>
      <c r="Q41" s="22">
        <v>70.985278999999991</v>
      </c>
    </row>
    <row r="42" spans="1:17" s="19" customFormat="1" ht="13" x14ac:dyDescent="0.3">
      <c r="A42" s="35" t="s">
        <v>47</v>
      </c>
      <c r="B42" s="28">
        <v>10948</v>
      </c>
      <c r="C42" s="28">
        <v>20390</v>
      </c>
      <c r="D42" s="28">
        <v>19700</v>
      </c>
      <c r="E42" s="28">
        <v>18621</v>
      </c>
      <c r="F42" s="28">
        <v>15806</v>
      </c>
      <c r="G42" s="28">
        <v>14173</v>
      </c>
      <c r="H42" s="28">
        <v>10660.484763</v>
      </c>
      <c r="I42" s="28">
        <v>7393.1302269999996</v>
      </c>
      <c r="J42" s="28">
        <v>8468.4747769999994</v>
      </c>
      <c r="K42" s="28">
        <v>7251.3135440000005</v>
      </c>
      <c r="L42" s="29">
        <v>3393.0798869999999</v>
      </c>
      <c r="M42" s="29">
        <v>1838.555934</v>
      </c>
      <c r="N42" s="29">
        <v>145.71219600000001</v>
      </c>
      <c r="O42" s="29">
        <v>77.399018000000012</v>
      </c>
      <c r="P42" s="29">
        <v>75.063773999999995</v>
      </c>
      <c r="Q42" s="29">
        <v>15.768328000000002</v>
      </c>
    </row>
    <row r="43" spans="1:17" s="19" customFormat="1" ht="13" x14ac:dyDescent="0.3">
      <c r="A43" s="17" t="s">
        <v>42</v>
      </c>
      <c r="B43" s="10">
        <v>24290</v>
      </c>
      <c r="C43" s="10">
        <v>48335</v>
      </c>
      <c r="D43" s="10">
        <v>33689</v>
      </c>
      <c r="E43" s="10">
        <v>29249</v>
      </c>
      <c r="F43" s="10">
        <v>23149</v>
      </c>
      <c r="G43" s="10">
        <v>19030</v>
      </c>
      <c r="H43" s="10">
        <v>12353.324236</v>
      </c>
      <c r="I43" s="10">
        <v>11753.611131</v>
      </c>
      <c r="J43" s="10">
        <v>8196.4084349999994</v>
      </c>
      <c r="K43" s="10">
        <v>5864.894456</v>
      </c>
      <c r="L43" s="22">
        <v>4645.5369689999998</v>
      </c>
      <c r="M43" s="22">
        <v>6066.9328210000003</v>
      </c>
      <c r="N43" s="22">
        <v>4831.8193300000003</v>
      </c>
      <c r="O43" s="22">
        <v>5971.6487710000001</v>
      </c>
      <c r="P43" s="22">
        <v>4871.7031809999999</v>
      </c>
      <c r="Q43" s="22">
        <v>8535.1954129999995</v>
      </c>
    </row>
    <row r="44" spans="1:17" s="19" customFormat="1" ht="13" x14ac:dyDescent="0.3">
      <c r="A44" s="35" t="s">
        <v>41</v>
      </c>
      <c r="B44" s="28">
        <v>15882</v>
      </c>
      <c r="C44" s="28">
        <v>31513</v>
      </c>
      <c r="D44" s="28">
        <v>29504</v>
      </c>
      <c r="E44" s="28">
        <v>27391</v>
      </c>
      <c r="F44" s="28">
        <v>25951</v>
      </c>
      <c r="G44" s="28">
        <v>24707</v>
      </c>
      <c r="H44" s="28">
        <v>21488.373809999997</v>
      </c>
      <c r="I44" s="28">
        <v>19794.708115000001</v>
      </c>
      <c r="J44" s="28">
        <v>19180.689306</v>
      </c>
      <c r="K44" s="28">
        <v>18634.097461999998</v>
      </c>
      <c r="L44" s="29">
        <v>14396.510966</v>
      </c>
      <c r="M44" s="29">
        <v>11180.307096999999</v>
      </c>
      <c r="N44" s="29">
        <v>3577.5281679999998</v>
      </c>
      <c r="O44" s="29">
        <v>2935.760115</v>
      </c>
      <c r="P44" s="29">
        <v>3465.7708280000002</v>
      </c>
      <c r="Q44" s="29">
        <v>696.42623000000003</v>
      </c>
    </row>
    <row r="45" spans="1:17" s="19" customFormat="1" ht="13" x14ac:dyDescent="0.3">
      <c r="A45" s="17" t="s">
        <v>45</v>
      </c>
      <c r="B45" s="10">
        <v>18102</v>
      </c>
      <c r="C45" s="10">
        <v>36676</v>
      </c>
      <c r="D45" s="10">
        <v>34433</v>
      </c>
      <c r="E45" s="10">
        <v>30892</v>
      </c>
      <c r="F45" s="10">
        <v>27030</v>
      </c>
      <c r="G45" s="10">
        <v>23786</v>
      </c>
      <c r="H45" s="10">
        <v>20325.310052000001</v>
      </c>
      <c r="I45" s="10">
        <v>18681.212987999999</v>
      </c>
      <c r="J45" s="10">
        <v>17786.336179999998</v>
      </c>
      <c r="K45" s="10">
        <v>13429.860514</v>
      </c>
      <c r="L45" s="22">
        <v>6873.4511899999998</v>
      </c>
      <c r="M45" s="22">
        <v>6486.7898920000007</v>
      </c>
      <c r="N45" s="22">
        <v>5056.9181069999995</v>
      </c>
      <c r="O45" s="22">
        <v>16070.328603999998</v>
      </c>
      <c r="P45" s="22">
        <v>8077.610686</v>
      </c>
      <c r="Q45" s="22">
        <v>2985.3859620000003</v>
      </c>
    </row>
    <row r="46" spans="1:17" s="19" customFormat="1" ht="13" x14ac:dyDescent="0.3">
      <c r="A46" s="35" t="s">
        <v>13</v>
      </c>
      <c r="B46" s="28">
        <v>14598</v>
      </c>
      <c r="C46" s="28">
        <v>31820</v>
      </c>
      <c r="D46" s="28">
        <v>27834</v>
      </c>
      <c r="E46" s="28">
        <v>26389</v>
      </c>
      <c r="F46" s="28">
        <v>25886</v>
      </c>
      <c r="G46" s="28">
        <v>19309</v>
      </c>
      <c r="H46" s="28">
        <v>21290.172743000003</v>
      </c>
      <c r="I46" s="28">
        <v>18143.683528441241</v>
      </c>
      <c r="J46" s="28">
        <v>14068.816224</v>
      </c>
      <c r="K46" s="28">
        <v>13964.960191000002</v>
      </c>
      <c r="L46" s="29">
        <v>13645.899885999999</v>
      </c>
      <c r="M46" s="29">
        <v>9730.1604430000007</v>
      </c>
      <c r="N46" s="29">
        <v>7561.6118419999993</v>
      </c>
      <c r="O46" s="29">
        <v>8025.2883619999993</v>
      </c>
      <c r="P46" s="29">
        <v>8128.3912999999993</v>
      </c>
      <c r="Q46" s="29">
        <v>7376.5262610000009</v>
      </c>
    </row>
    <row r="47" spans="1:17" s="19" customFormat="1" ht="13" x14ac:dyDescent="0.3">
      <c r="A47" s="17" t="s">
        <v>20</v>
      </c>
      <c r="B47" s="10">
        <v>32068</v>
      </c>
      <c r="C47" s="10">
        <v>64906</v>
      </c>
      <c r="D47" s="10">
        <v>56128</v>
      </c>
      <c r="E47" s="10">
        <v>45512</v>
      </c>
      <c r="F47" s="10">
        <v>43898</v>
      </c>
      <c r="G47" s="10">
        <v>44783</v>
      </c>
      <c r="H47" s="10">
        <v>38807.972119999999</v>
      </c>
      <c r="I47" s="10">
        <v>30610.511585</v>
      </c>
      <c r="J47" s="10">
        <v>27284.434331999997</v>
      </c>
      <c r="K47" s="10">
        <v>27588.806133999999</v>
      </c>
      <c r="L47" s="22">
        <v>25675.189145999997</v>
      </c>
      <c r="M47" s="22">
        <v>18222.099051999998</v>
      </c>
      <c r="N47" s="22">
        <v>284.65375299999999</v>
      </c>
      <c r="O47" s="22">
        <v>1414.557006</v>
      </c>
      <c r="P47" s="22">
        <v>1807.8460689999999</v>
      </c>
      <c r="Q47" s="22">
        <v>4672.4093539999994</v>
      </c>
    </row>
    <row r="48" spans="1:17" s="19" customFormat="1" ht="13" x14ac:dyDescent="0.3">
      <c r="A48" s="35" t="s">
        <v>38</v>
      </c>
      <c r="B48" s="28">
        <v>41222</v>
      </c>
      <c r="C48" s="28">
        <v>72193</v>
      </c>
      <c r="D48" s="28">
        <v>56960</v>
      </c>
      <c r="E48" s="28">
        <v>54597</v>
      </c>
      <c r="F48" s="28">
        <v>49762</v>
      </c>
      <c r="G48" s="28">
        <v>44917</v>
      </c>
      <c r="H48" s="28">
        <v>38409.305758999995</v>
      </c>
      <c r="I48" s="28">
        <v>31185.990816999998</v>
      </c>
      <c r="J48" s="28">
        <v>30448.791465999999</v>
      </c>
      <c r="K48" s="28">
        <v>29494.166948999999</v>
      </c>
      <c r="L48" s="29">
        <v>25441.527912000001</v>
      </c>
      <c r="M48" s="29">
        <v>25445.088121000001</v>
      </c>
      <c r="N48" s="29">
        <v>21461.314127999998</v>
      </c>
      <c r="O48" s="29">
        <v>21714.056871000001</v>
      </c>
      <c r="P48" s="29">
        <v>22612.271213</v>
      </c>
      <c r="Q48" s="29">
        <v>21396.418259999999</v>
      </c>
    </row>
    <row r="49" spans="1:17" s="19" customFormat="1" ht="13" x14ac:dyDescent="0.3">
      <c r="A49" s="17" t="s">
        <v>14</v>
      </c>
      <c r="B49" s="10">
        <v>15754</v>
      </c>
      <c r="C49" s="10">
        <v>30649</v>
      </c>
      <c r="D49" s="10">
        <v>23746</v>
      </c>
      <c r="E49" s="10">
        <v>20931</v>
      </c>
      <c r="F49" s="10">
        <v>18928</v>
      </c>
      <c r="G49" s="10">
        <v>16555</v>
      </c>
      <c r="H49" s="10">
        <v>17401.525432999999</v>
      </c>
      <c r="I49" s="10">
        <v>16327.066464</v>
      </c>
      <c r="J49" s="10">
        <v>14032.197969999999</v>
      </c>
      <c r="K49" s="10">
        <v>2081.6912609999999</v>
      </c>
      <c r="L49" s="22">
        <v>2073.25686</v>
      </c>
      <c r="M49" s="22">
        <v>1454.3956990000001</v>
      </c>
      <c r="N49" s="22">
        <v>744.63929400000006</v>
      </c>
      <c r="O49" s="22">
        <v>1237.9370269999999</v>
      </c>
      <c r="P49" s="22">
        <v>708.65862700000002</v>
      </c>
      <c r="Q49" s="22">
        <v>385.26293900000002</v>
      </c>
    </row>
    <row r="50" spans="1:17" s="19" customFormat="1" ht="13" x14ac:dyDescent="0.3">
      <c r="A50" s="35" t="s">
        <v>39</v>
      </c>
      <c r="B50" s="28">
        <v>16709</v>
      </c>
      <c r="C50" s="28">
        <v>32135</v>
      </c>
      <c r="D50" s="28">
        <v>29148</v>
      </c>
      <c r="E50" s="28">
        <v>25850</v>
      </c>
      <c r="F50" s="28">
        <v>23485</v>
      </c>
      <c r="G50" s="28">
        <v>22775</v>
      </c>
      <c r="H50" s="28">
        <v>20158.46054</v>
      </c>
      <c r="I50" s="28">
        <v>15594.482564</v>
      </c>
      <c r="J50" s="28">
        <v>14404.690487</v>
      </c>
      <c r="K50" s="28">
        <v>14688.044250999999</v>
      </c>
      <c r="L50" s="29">
        <v>7985.3541160000004</v>
      </c>
      <c r="M50" s="29">
        <v>1503.574294</v>
      </c>
      <c r="N50" s="29">
        <v>303.011864</v>
      </c>
      <c r="O50" s="29">
        <v>302.83747099999999</v>
      </c>
      <c r="P50" s="29">
        <v>299.62897299999997</v>
      </c>
      <c r="Q50" s="29">
        <v>314.38855000000001</v>
      </c>
    </row>
    <row r="51" spans="1:17" s="19" customFormat="1" ht="13" x14ac:dyDescent="0.3">
      <c r="A51" s="17" t="s">
        <v>50</v>
      </c>
      <c r="B51" s="10">
        <v>19982</v>
      </c>
      <c r="C51" s="10">
        <v>41666</v>
      </c>
      <c r="D51" s="10">
        <v>36723</v>
      </c>
      <c r="E51" s="10">
        <v>31520</v>
      </c>
      <c r="F51" s="10">
        <v>29475</v>
      </c>
      <c r="G51" s="10">
        <v>25813</v>
      </c>
      <c r="H51" s="10">
        <v>23552.659519000001</v>
      </c>
      <c r="I51" s="10">
        <v>22364.936131999999</v>
      </c>
      <c r="J51" s="10">
        <v>21404.499050999999</v>
      </c>
      <c r="K51" s="10">
        <v>21316.758470999997</v>
      </c>
      <c r="L51" s="22">
        <v>19321.729583</v>
      </c>
      <c r="M51" s="22">
        <v>6870.7090429999998</v>
      </c>
      <c r="N51" s="22">
        <v>1262.4720139999999</v>
      </c>
      <c r="O51" s="22">
        <v>233.57077099999998</v>
      </c>
      <c r="P51" s="22">
        <v>155.39385300000001</v>
      </c>
      <c r="Q51" s="22">
        <v>225.849064</v>
      </c>
    </row>
    <row r="52" spans="1:17" s="19" customFormat="1" x14ac:dyDescent="0.35">
      <c r="A52" s="36" t="s">
        <v>54</v>
      </c>
      <c r="B52" s="33">
        <v>445955</v>
      </c>
      <c r="C52" s="33">
        <v>851490</v>
      </c>
      <c r="D52" s="33">
        <v>754583</v>
      </c>
      <c r="E52" s="33">
        <v>680911</v>
      </c>
      <c r="F52" s="33">
        <v>599703</v>
      </c>
      <c r="G52" s="33">
        <v>523035</v>
      </c>
      <c r="H52" s="33">
        <v>458263.57478400005</v>
      </c>
      <c r="I52" s="33">
        <v>389738.36597444117</v>
      </c>
      <c r="J52" s="33">
        <v>364783.52365399996</v>
      </c>
      <c r="K52" s="33">
        <v>345022.27671999997</v>
      </c>
      <c r="L52" s="34">
        <v>256161.94437599997</v>
      </c>
      <c r="M52" s="34">
        <v>170566.91557399998</v>
      </c>
      <c r="N52" s="34">
        <v>90827.258061999994</v>
      </c>
      <c r="O52" s="34">
        <v>105727.932432</v>
      </c>
      <c r="P52" s="34">
        <v>98651</v>
      </c>
      <c r="Q52" s="34">
        <v>73294.034891999996</v>
      </c>
    </row>
    <row r="53" spans="1:17" s="19" customFormat="1" ht="12.5" x14ac:dyDescent="0.25">
      <c r="A53" s="38" t="s">
        <v>63</v>
      </c>
    </row>
  </sheetData>
  <pageMargins left="0.70866141732283472" right="0.70866141732283472" top="0.74803149606299213" bottom="0.74803149606299213" header="0.31496062992125984" footer="0.31496062992125984"/>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53"/>
  <sheetViews>
    <sheetView showGridLines="0" topLeftCell="D13" workbookViewId="0">
      <selection activeCell="R46" sqref="R46"/>
    </sheetView>
  </sheetViews>
  <sheetFormatPr defaultColWidth="7.84375" defaultRowHeight="13" x14ac:dyDescent="0.3"/>
  <cols>
    <col min="1" max="1" width="16.765625" style="1" customWidth="1"/>
    <col min="2" max="2" width="8.07421875" style="11" customWidth="1"/>
    <col min="3" max="13" width="8.07421875" style="1" customWidth="1"/>
    <col min="14" max="14" width="6.84375" style="1" bestFit="1" customWidth="1"/>
    <col min="15" max="15" width="7.15234375" style="1" customWidth="1"/>
    <col min="16" max="16" width="7.07421875" style="1" customWidth="1"/>
    <col min="17" max="19" width="6.07421875" style="1" bestFit="1" customWidth="1"/>
    <col min="20" max="20" width="6.07421875" style="1" customWidth="1"/>
    <col min="21" max="16384" width="7.84375" style="1"/>
  </cols>
  <sheetData>
    <row r="1" spans="1:21" s="30" customFormat="1" ht="18.5" x14ac:dyDescent="0.45">
      <c r="A1" s="31" t="s">
        <v>59</v>
      </c>
      <c r="B1" s="32"/>
    </row>
    <row r="2" spans="1:21" s="26" customFormat="1" ht="15.5" x14ac:dyDescent="0.35">
      <c r="A2" s="23" t="s">
        <v>30</v>
      </c>
      <c r="B2" s="24" t="s">
        <v>33</v>
      </c>
      <c r="C2" s="24" t="s">
        <v>24</v>
      </c>
      <c r="D2" s="24" t="s">
        <v>25</v>
      </c>
      <c r="E2" s="24" t="s">
        <v>26</v>
      </c>
      <c r="F2" s="24" t="s">
        <v>23</v>
      </c>
      <c r="G2" s="24" t="s">
        <v>27</v>
      </c>
      <c r="H2" s="24" t="s">
        <v>28</v>
      </c>
      <c r="I2" s="24" t="s">
        <v>29</v>
      </c>
      <c r="J2" s="24" t="s">
        <v>55</v>
      </c>
      <c r="K2" s="24" t="s">
        <v>60</v>
      </c>
      <c r="L2" s="25" t="s">
        <v>61</v>
      </c>
      <c r="M2" s="25" t="s">
        <v>66</v>
      </c>
      <c r="N2" s="26" t="s">
        <v>128</v>
      </c>
      <c r="O2" s="26" t="s">
        <v>131</v>
      </c>
      <c r="P2" s="26" t="s">
        <v>132</v>
      </c>
      <c r="Q2" s="26" t="s">
        <v>133</v>
      </c>
      <c r="U2" s="24"/>
    </row>
    <row r="3" spans="1:21" s="18" customFormat="1" x14ac:dyDescent="0.3">
      <c r="A3" s="27" t="s">
        <v>16</v>
      </c>
      <c r="B3" s="39">
        <v>0.74791027722653192</v>
      </c>
      <c r="C3" s="39">
        <v>0.80823437296098133</v>
      </c>
      <c r="D3" s="39">
        <v>0.79190586557318599</v>
      </c>
      <c r="E3" s="39">
        <v>0.81323217234059286</v>
      </c>
      <c r="F3" s="39">
        <v>0.72405939293066446</v>
      </c>
      <c r="G3" s="39">
        <v>0.68552215189873422</v>
      </c>
      <c r="H3" s="39">
        <v>0.87034841915789474</v>
      </c>
      <c r="I3" s="39">
        <v>0.64349516495176851</v>
      </c>
      <c r="J3" s="39">
        <v>0.81977236384159535</v>
      </c>
      <c r="K3" s="39">
        <v>0.2061453839276943</v>
      </c>
      <c r="L3" s="40">
        <v>0.15050366461032286</v>
      </c>
      <c r="M3" s="40">
        <f>SUM('Table 2_Tabl 2'!M3/'Table 1_Tabl 1'!M3)</f>
        <v>0.19060773743799869</v>
      </c>
      <c r="N3" s="40">
        <f>SUM('Table 2_Tabl 2'!N3/'Table 1_Tabl 1'!N3)</f>
        <v>4.4353916222650495E-2</v>
      </c>
      <c r="O3" s="40">
        <f>SUM('Table 2_Tabl 2'!O3/'Table 1_Tabl 1'!O3)</f>
        <v>0.10301957282829489</v>
      </c>
      <c r="P3" s="40">
        <v>7.5716225085259561E-2</v>
      </c>
      <c r="Q3" s="40">
        <v>6.1039762861736339E-3</v>
      </c>
    </row>
    <row r="4" spans="1:21" s="18" customFormat="1" x14ac:dyDescent="0.3">
      <c r="A4" s="21" t="s">
        <v>0</v>
      </c>
      <c r="B4" s="39">
        <v>0.99208365910867868</v>
      </c>
      <c r="C4" s="39">
        <v>0.77411838626070106</v>
      </c>
      <c r="D4" s="39">
        <v>0.71108354244790928</v>
      </c>
      <c r="E4" s="39">
        <v>0.69704004643064421</v>
      </c>
      <c r="F4" s="39">
        <v>0.68783950411570638</v>
      </c>
      <c r="G4" s="39">
        <v>0.5995527367379111</v>
      </c>
      <c r="H4" s="39">
        <v>0.37678100231029549</v>
      </c>
      <c r="I4" s="39">
        <v>0.47238833462541935</v>
      </c>
      <c r="J4" s="39">
        <v>0.26318314650848346</v>
      </c>
      <c r="K4" s="39">
        <v>0.39457316194424202</v>
      </c>
      <c r="L4" s="40">
        <v>0.28031085407131962</v>
      </c>
      <c r="M4" s="40">
        <f>SUM('Table 2_Tabl 2'!M4/'Table 1_Tabl 1'!M4)</f>
        <v>0.41787549669999996</v>
      </c>
      <c r="N4" s="40">
        <f>SUM('Table 2_Tabl 2'!N4/'Table 1_Tabl 1'!N4)</f>
        <v>0.29325821172141919</v>
      </c>
      <c r="O4" s="40">
        <f>SUM('Table 2_Tabl 2'!O4/'Table 1_Tabl 1'!O4)</f>
        <v>0.28817262435592</v>
      </c>
      <c r="P4" s="40">
        <v>0.31533594652375097</v>
      </c>
      <c r="Q4" s="40">
        <v>0.39248630370232324</v>
      </c>
    </row>
    <row r="5" spans="1:21" s="18" customFormat="1" x14ac:dyDescent="0.3">
      <c r="A5" s="27" t="s">
        <v>1</v>
      </c>
      <c r="B5" s="39">
        <v>0.88381025542538894</v>
      </c>
      <c r="C5" s="39">
        <v>0.69982037617089499</v>
      </c>
      <c r="D5" s="39">
        <v>0.76959032169370356</v>
      </c>
      <c r="E5" s="39">
        <v>0.80564881428190782</v>
      </c>
      <c r="F5" s="39">
        <v>0.83924349881796689</v>
      </c>
      <c r="G5" s="39">
        <v>0.71290850395790029</v>
      </c>
      <c r="H5" s="39">
        <v>0.71376566634535576</v>
      </c>
      <c r="I5" s="39">
        <v>0.69514680542264751</v>
      </c>
      <c r="J5" s="39">
        <v>0.89509008685665059</v>
      </c>
      <c r="K5" s="39">
        <v>0.91292238836407247</v>
      </c>
      <c r="L5" s="40">
        <v>0.58656905751049382</v>
      </c>
      <c r="M5" s="40">
        <f>SUM('Table 2_Tabl 2'!M5/'Table 1_Tabl 1'!M5)</f>
        <v>0.26681098926146879</v>
      </c>
      <c r="N5" s="40">
        <f>SUM('Table 2_Tabl 2'!N5/'Table 1_Tabl 1'!N5)</f>
        <v>0.13475086309961504</v>
      </c>
      <c r="O5" s="40">
        <f>SUM('Table 2_Tabl 2'!O5/'Table 1_Tabl 1'!O5)</f>
        <v>3.792140348317681E-2</v>
      </c>
      <c r="P5" s="40">
        <v>1.9569739444765762E-2</v>
      </c>
      <c r="Q5" s="40">
        <v>0.20508351939886521</v>
      </c>
    </row>
    <row r="6" spans="1:21" s="18" customFormat="1" x14ac:dyDescent="0.3">
      <c r="A6" s="21" t="s">
        <v>2</v>
      </c>
      <c r="B6" s="39">
        <v>0.82554134284181191</v>
      </c>
      <c r="C6" s="39">
        <v>0.92135136653990968</v>
      </c>
      <c r="D6" s="39">
        <v>0.90323008623768941</v>
      </c>
      <c r="E6" s="39">
        <v>0.83378548047172774</v>
      </c>
      <c r="F6" s="39">
        <v>0.78950313339301703</v>
      </c>
      <c r="G6" s="39">
        <v>0.81703470031545744</v>
      </c>
      <c r="H6" s="39">
        <v>0.81446177599313208</v>
      </c>
      <c r="I6" s="39">
        <v>0.76045431107972317</v>
      </c>
      <c r="J6" s="39">
        <v>0.85733414231018679</v>
      </c>
      <c r="K6" s="39">
        <v>1.0005228225781777</v>
      </c>
      <c r="L6" s="40">
        <v>0.67068381428800117</v>
      </c>
      <c r="M6" s="40">
        <f>SUM('Table 2_Tabl 2'!M6/'Table 1_Tabl 1'!M6)</f>
        <v>0.1632531567207138</v>
      </c>
      <c r="N6" s="40">
        <f>SUM('Table 2_Tabl 2'!N6/'Table 1_Tabl 1'!N6)</f>
        <v>3.4191260816944027E-2</v>
      </c>
      <c r="O6" s="40">
        <f>SUM('Table 2_Tabl 2'!O6/'Table 1_Tabl 1'!O6)</f>
        <v>2.0159182183006882E-2</v>
      </c>
      <c r="P6" s="40">
        <v>0.10542095580467521</v>
      </c>
      <c r="Q6" s="40">
        <v>8.7348874720624609E-2</v>
      </c>
    </row>
    <row r="7" spans="1:21" s="18" customFormat="1" x14ac:dyDescent="0.3">
      <c r="A7" s="27" t="s">
        <v>3</v>
      </c>
      <c r="B7" s="39">
        <v>0.86428885308334558</v>
      </c>
      <c r="C7" s="39">
        <v>0.9105383756683183</v>
      </c>
      <c r="D7" s="39">
        <v>0.9003494295457416</v>
      </c>
      <c r="E7" s="39">
        <v>0.93656716417910446</v>
      </c>
      <c r="F7" s="39">
        <v>0.73332838259319766</v>
      </c>
      <c r="G7" s="39">
        <v>0.63880143306915649</v>
      </c>
      <c r="H7" s="39">
        <v>0.60740494504554965</v>
      </c>
      <c r="I7" s="39">
        <v>0.55995424227483026</v>
      </c>
      <c r="J7" s="39">
        <v>0.61539677521340497</v>
      </c>
      <c r="K7" s="39">
        <v>0.72977482350998857</v>
      </c>
      <c r="L7" s="40">
        <v>0.30993638538292084</v>
      </c>
      <c r="M7" s="40">
        <f>SUM('Table 2_Tabl 2'!M7/'Table 1_Tabl 1'!M7)</f>
        <v>0.10321343675817704</v>
      </c>
      <c r="N7" s="40">
        <f>SUM('Table 2_Tabl 2'!N7/'Table 1_Tabl 1'!N7)</f>
        <v>0.11374127170548175</v>
      </c>
      <c r="O7" s="40">
        <f>SUM('Table 2_Tabl 2'!O7/'Table 1_Tabl 1'!O7)</f>
        <v>0.56540808629518069</v>
      </c>
      <c r="P7" s="40">
        <v>0.68043435305667588</v>
      </c>
      <c r="Q7" s="40">
        <v>0.29804962486632519</v>
      </c>
    </row>
    <row r="8" spans="1:21" s="18" customFormat="1" x14ac:dyDescent="0.3">
      <c r="A8" s="21" t="s">
        <v>4</v>
      </c>
      <c r="B8" s="39">
        <v>0.98301142683790066</v>
      </c>
      <c r="C8" s="39">
        <v>0.93716433941997856</v>
      </c>
      <c r="D8" s="39">
        <v>0.83099478838554497</v>
      </c>
      <c r="E8" s="39">
        <v>0.96154082070784519</v>
      </c>
      <c r="F8" s="39">
        <v>0.89607131066358536</v>
      </c>
      <c r="G8" s="39">
        <v>0.72703224422678203</v>
      </c>
      <c r="H8" s="39">
        <v>0.51304012516029751</v>
      </c>
      <c r="I8" s="39">
        <v>0.40628297980317274</v>
      </c>
      <c r="J8" s="39">
        <v>0.50116029222174474</v>
      </c>
      <c r="K8" s="39">
        <v>0.57949812998204664</v>
      </c>
      <c r="L8" s="40">
        <v>0.27424967665570693</v>
      </c>
      <c r="M8" s="40">
        <f>SUM('Table 2_Tabl 2'!M8/'Table 1_Tabl 1'!M8)</f>
        <v>0.31607879290640395</v>
      </c>
      <c r="N8" s="40">
        <f>SUM('Table 2_Tabl 2'!N8/'Table 1_Tabl 1'!N8)</f>
        <v>0.44805883076126357</v>
      </c>
      <c r="O8" s="40">
        <f>SUM('Table 2_Tabl 2'!O8/'Table 1_Tabl 1'!O8)</f>
        <v>0.83743390917030558</v>
      </c>
      <c r="P8" s="64">
        <v>0.99968297287939989</v>
      </c>
      <c r="Q8" s="64">
        <v>0.1596341635250918</v>
      </c>
    </row>
    <row r="9" spans="1:21" s="18" customFormat="1" x14ac:dyDescent="0.3">
      <c r="A9" s="27" t="s">
        <v>6</v>
      </c>
      <c r="B9" s="39">
        <v>0.75798779204378031</v>
      </c>
      <c r="C9" s="39">
        <v>0.82729339395560308</v>
      </c>
      <c r="D9" s="39">
        <v>0.78551129635769434</v>
      </c>
      <c r="E9" s="39">
        <v>0.68588318512530311</v>
      </c>
      <c r="F9" s="39">
        <v>0.66274159493259699</v>
      </c>
      <c r="G9" s="39">
        <v>0.72699708454810497</v>
      </c>
      <c r="H9" s="39">
        <v>0.8001464410392366</v>
      </c>
      <c r="I9" s="39">
        <v>0.72404769932788082</v>
      </c>
      <c r="J9" s="39">
        <v>0.86396588486140724</v>
      </c>
      <c r="K9" s="39">
        <v>0.88283772969762964</v>
      </c>
      <c r="L9" s="40">
        <v>0.67076146827904093</v>
      </c>
      <c r="M9" s="40">
        <f>SUM('Table 2_Tabl 2'!M9/'Table 1_Tabl 1'!M9)</f>
        <v>0.67989647705176259</v>
      </c>
      <c r="N9" s="40">
        <f>SUM('Table 2_Tabl 2'!N9/'Table 1_Tabl 1'!N9)</f>
        <v>0.6153466318734655</v>
      </c>
      <c r="O9" s="40">
        <f>SUM('Table 2_Tabl 2'!O9/'Table 1_Tabl 1'!O9)</f>
        <v>0.55510356388805293</v>
      </c>
      <c r="P9" s="40">
        <v>0.467453871476745</v>
      </c>
      <c r="Q9" s="40">
        <v>0.19071076125244621</v>
      </c>
    </row>
    <row r="10" spans="1:21" s="18" customFormat="1" x14ac:dyDescent="0.3">
      <c r="A10" s="21" t="s">
        <v>7</v>
      </c>
      <c r="B10" s="39">
        <v>0.86162805418407395</v>
      </c>
      <c r="C10" s="39">
        <v>0.81191072102033124</v>
      </c>
      <c r="D10" s="39">
        <v>0.86630516080777864</v>
      </c>
      <c r="E10" s="39">
        <v>0.88532411977624215</v>
      </c>
      <c r="F10" s="39">
        <v>0.86976786693474684</v>
      </c>
      <c r="G10" s="39">
        <v>0.59282483552631582</v>
      </c>
      <c r="H10" s="39">
        <v>0.55250872992578548</v>
      </c>
      <c r="I10" s="39">
        <v>0.57835727286673055</v>
      </c>
      <c r="J10" s="39">
        <v>0.69461480927449515</v>
      </c>
      <c r="K10" s="39">
        <v>0.47506094273884858</v>
      </c>
      <c r="L10" s="40">
        <v>0.23913709221713539</v>
      </c>
      <c r="M10" s="40">
        <f>SUM('Table 2_Tabl 2'!M10/'Table 1_Tabl 1'!M10)</f>
        <v>0.30223381848580982</v>
      </c>
      <c r="N10" s="40">
        <f>SUM('Table 2_Tabl 2'!N10/'Table 1_Tabl 1'!N10)</f>
        <v>7.6035765188390128E-2</v>
      </c>
      <c r="O10" s="40">
        <f>SUM('Table 2_Tabl 2'!O10/'Table 1_Tabl 1'!O10)</f>
        <v>2.1625379572446556E-2</v>
      </c>
      <c r="P10" s="40">
        <v>7.243469264764966E-4</v>
      </c>
      <c r="Q10" s="40">
        <v>2.1994443379141367E-2</v>
      </c>
    </row>
    <row r="11" spans="1:21" s="18" customFormat="1" x14ac:dyDescent="0.3">
      <c r="A11" s="27" t="s">
        <v>8</v>
      </c>
      <c r="B11" s="39">
        <v>0.78617679676600005</v>
      </c>
      <c r="C11" s="39">
        <v>0.76394148516945082</v>
      </c>
      <c r="D11" s="39">
        <v>0.73765996343692875</v>
      </c>
      <c r="E11" s="39">
        <v>0.83078730904817866</v>
      </c>
      <c r="F11" s="39">
        <v>0.77617856169643518</v>
      </c>
      <c r="G11" s="39">
        <v>0.77364179595416915</v>
      </c>
      <c r="H11" s="39">
        <v>0.83179432535798981</v>
      </c>
      <c r="I11" s="39">
        <v>0.87844711474846127</v>
      </c>
      <c r="J11" s="39">
        <v>0.92499295802985793</v>
      </c>
      <c r="K11" s="39">
        <v>1.0211387305089732</v>
      </c>
      <c r="L11" s="40">
        <v>0.95022004481878952</v>
      </c>
      <c r="M11" s="40">
        <f>SUM('Table 2_Tabl 2'!M11/'Table 1_Tabl 1'!M11)</f>
        <v>0.54566612796383429</v>
      </c>
      <c r="N11" s="40">
        <f>SUM('Table 2_Tabl 2'!N11/'Table 1_Tabl 1'!N11)</f>
        <v>4.806899471412638E-3</v>
      </c>
      <c r="O11" s="40">
        <f>SUM('Table 2_Tabl 2'!O11/'Table 1_Tabl 1'!O11)</f>
        <v>2.5161452231252874E-3</v>
      </c>
      <c r="P11" s="40">
        <v>7.6393151410353395E-3</v>
      </c>
      <c r="Q11" s="40">
        <v>2.5926160018340211E-3</v>
      </c>
    </row>
    <row r="12" spans="1:21" s="18" customFormat="1" x14ac:dyDescent="0.3">
      <c r="A12" s="21" t="s">
        <v>9</v>
      </c>
      <c r="B12" s="39">
        <v>0.68846170803756446</v>
      </c>
      <c r="C12" s="39">
        <v>0.83887449796810765</v>
      </c>
      <c r="D12" s="39">
        <v>0.91731106299618514</v>
      </c>
      <c r="E12" s="39">
        <v>0.89569722910565441</v>
      </c>
      <c r="F12" s="39">
        <v>0.89732849297216788</v>
      </c>
      <c r="G12" s="39">
        <v>0.85544999136292965</v>
      </c>
      <c r="H12" s="39">
        <v>0.77003572863122205</v>
      </c>
      <c r="I12" s="39">
        <v>0.81649349041128449</v>
      </c>
      <c r="J12" s="39">
        <v>0.9595678583020355</v>
      </c>
      <c r="K12" s="39">
        <v>0.99384874851082383</v>
      </c>
      <c r="L12" s="40">
        <v>0.96807258664031226</v>
      </c>
      <c r="M12" s="40">
        <f>SUM('Table 2_Tabl 2'!M12/'Table 1_Tabl 1'!M12)</f>
        <v>0.81474919528011047</v>
      </c>
      <c r="N12" s="40">
        <f>SUM('Table 2_Tabl 2'!N12/'Table 1_Tabl 1'!N12)</f>
        <v>0.83586281230442561</v>
      </c>
      <c r="O12" s="40">
        <f>SUM('Table 2_Tabl 2'!O12/'Table 1_Tabl 1'!O12)</f>
        <v>0.66248957757097415</v>
      </c>
      <c r="P12" s="40">
        <v>0.5467407750933998</v>
      </c>
      <c r="Q12" s="40">
        <v>0.23356666439939247</v>
      </c>
    </row>
    <row r="13" spans="1:21" s="18" customFormat="1" x14ac:dyDescent="0.3">
      <c r="A13" s="27" t="s">
        <v>17</v>
      </c>
      <c r="B13" s="39">
        <v>0.80532585844428872</v>
      </c>
      <c r="C13" s="39">
        <v>0.88435503498630974</v>
      </c>
      <c r="D13" s="39">
        <v>0.93430626585173171</v>
      </c>
      <c r="E13" s="39">
        <v>0.78080432888522033</v>
      </c>
      <c r="F13" s="39">
        <v>0.65761897459489849</v>
      </c>
      <c r="G13" s="39">
        <v>0.61475835787285638</v>
      </c>
      <c r="H13" s="39">
        <v>0.510611561425524</v>
      </c>
      <c r="I13" s="39">
        <v>0.54474304096593362</v>
      </c>
      <c r="J13" s="39">
        <v>0.67502102607232972</v>
      </c>
      <c r="K13" s="39">
        <v>0.70433648049894582</v>
      </c>
      <c r="L13" s="40">
        <v>0.7849834920489015</v>
      </c>
      <c r="M13" s="40">
        <f>SUM('Table 2_Tabl 2'!M13/'Table 1_Tabl 1'!M13)</f>
        <v>0.28240037192711853</v>
      </c>
      <c r="N13" s="40">
        <f>SUM('Table 2_Tabl 2'!N13/'Table 1_Tabl 1'!N13)</f>
        <v>0.11668212202290464</v>
      </c>
      <c r="O13" s="40">
        <f>SUM('Table 2_Tabl 2'!O13/'Table 1_Tabl 1'!O13)</f>
        <v>1.0134085781433608E-2</v>
      </c>
      <c r="P13" s="40">
        <v>1.2171398644833428E-2</v>
      </c>
      <c r="Q13" s="40">
        <v>1.1737956881063601E-2</v>
      </c>
    </row>
    <row r="14" spans="1:21" s="18" customFormat="1" x14ac:dyDescent="0.3">
      <c r="A14" s="21" t="s">
        <v>18</v>
      </c>
      <c r="B14" s="39">
        <v>0.79922779922779918</v>
      </c>
      <c r="C14" s="39">
        <v>0.81664957417398676</v>
      </c>
      <c r="D14" s="39">
        <v>0.78112048369008724</v>
      </c>
      <c r="E14" s="39">
        <v>0.83964497041420116</v>
      </c>
      <c r="F14" s="39">
        <v>0.79396593090211132</v>
      </c>
      <c r="G14" s="39">
        <v>0.83955805598861244</v>
      </c>
      <c r="H14" s="39">
        <v>0.95444744106896273</v>
      </c>
      <c r="I14" s="39">
        <v>0.85942266455755101</v>
      </c>
      <c r="J14" s="39">
        <v>0.89383710801393723</v>
      </c>
      <c r="K14" s="39">
        <v>1.0140069619015126</v>
      </c>
      <c r="L14" s="40">
        <v>0.69859350856938829</v>
      </c>
      <c r="M14" s="40">
        <f>SUM('Table 2_Tabl 2'!M14/'Table 1_Tabl 1'!M14)</f>
        <v>0.84072197054418374</v>
      </c>
      <c r="N14" s="40">
        <f>SUM('Table 2_Tabl 2'!N14/'Table 1_Tabl 1'!N14)</f>
        <v>8.0356526440099732E-2</v>
      </c>
      <c r="O14" s="40">
        <f>SUM('Table 2_Tabl 2'!O14/'Table 1_Tabl 1'!O14)</f>
        <v>4.3504731258644534E-2</v>
      </c>
      <c r="P14" s="40">
        <v>6.4203143588243902E-2</v>
      </c>
      <c r="Q14" s="40">
        <v>1.1008883219602977E-2</v>
      </c>
    </row>
    <row r="15" spans="1:21" s="18" customFormat="1" x14ac:dyDescent="0.3">
      <c r="A15" s="27" t="s">
        <v>10</v>
      </c>
      <c r="B15" s="39">
        <v>0.69750254841997961</v>
      </c>
      <c r="C15" s="39">
        <v>0.69823984658585025</v>
      </c>
      <c r="D15" s="39">
        <v>0.7293054938545831</v>
      </c>
      <c r="E15" s="39">
        <v>0.75021151444341483</v>
      </c>
      <c r="F15" s="39">
        <v>0.6984225177853387</v>
      </c>
      <c r="G15" s="39">
        <v>0.6933613815371068</v>
      </c>
      <c r="H15" s="39">
        <v>0.58000461169749729</v>
      </c>
      <c r="I15" s="39">
        <v>0.46074599445344633</v>
      </c>
      <c r="J15" s="39">
        <v>0.61756126021003499</v>
      </c>
      <c r="K15" s="39">
        <v>0.55231270805087973</v>
      </c>
      <c r="L15" s="59">
        <v>0.27047268927859702</v>
      </c>
      <c r="M15" s="40">
        <f>SUM('Table 2_Tabl 2'!M15/'Table 1_Tabl 1'!M15)</f>
        <v>0.15369971024912221</v>
      </c>
      <c r="N15" s="40">
        <f>SUM('Table 2_Tabl 2'!N15/'Table 1_Tabl 1'!N15)</f>
        <v>1.2806485849885745E-2</v>
      </c>
      <c r="O15" s="40">
        <f>SUM('Table 2_Tabl 2'!O15/'Table 1_Tabl 1'!O15)</f>
        <v>7.1698951366373333E-3</v>
      </c>
      <c r="P15" s="40">
        <v>7.3512656938595627E-3</v>
      </c>
      <c r="Q15" s="40">
        <v>1.6377573743248861E-3</v>
      </c>
    </row>
    <row r="16" spans="1:21" s="18" customFormat="1" x14ac:dyDescent="0.3">
      <c r="A16" s="21" t="s">
        <v>19</v>
      </c>
      <c r="B16" s="39">
        <v>0.72291666666666665</v>
      </c>
      <c r="C16" s="39">
        <v>0.78115909237830494</v>
      </c>
      <c r="D16" s="39">
        <v>0.5956961488135234</v>
      </c>
      <c r="E16" s="39">
        <v>0.57092385469735119</v>
      </c>
      <c r="F16" s="39">
        <v>0.50424762568615489</v>
      </c>
      <c r="G16" s="39">
        <v>0.46889244794874951</v>
      </c>
      <c r="H16" s="39">
        <v>0.40440384443644223</v>
      </c>
      <c r="I16" s="39">
        <v>0.4407383804934753</v>
      </c>
      <c r="J16" s="39">
        <v>0.35964719820966257</v>
      </c>
      <c r="K16" s="39">
        <v>0.26879758265731701</v>
      </c>
      <c r="L16" s="40">
        <v>0.22281821521415895</v>
      </c>
      <c r="M16" s="40">
        <f>SUM('Table 2_Tabl 2'!M16/'Table 1_Tabl 1'!M16)</f>
        <v>0.30517770729376259</v>
      </c>
      <c r="N16" s="40">
        <f>SUM('Table 2_Tabl 2'!N16/'Table 1_Tabl 1'!N16)</f>
        <v>0.25551662242199896</v>
      </c>
      <c r="O16" s="40">
        <f>SUM('Table 2_Tabl 2'!O16/'Table 1_Tabl 1'!O16)</f>
        <v>0.3328678244704571</v>
      </c>
      <c r="P16" s="40">
        <v>0.28706046673737551</v>
      </c>
      <c r="Q16" s="40">
        <v>0.53341637478907566</v>
      </c>
    </row>
    <row r="17" spans="1:17" s="18" customFormat="1" x14ac:dyDescent="0.3">
      <c r="A17" s="27" t="s">
        <v>11</v>
      </c>
      <c r="B17" s="39">
        <v>0.6753412425054216</v>
      </c>
      <c r="C17" s="39">
        <v>0.71998446388996784</v>
      </c>
      <c r="D17" s="39">
        <v>0.72843986865170485</v>
      </c>
      <c r="E17" s="39">
        <v>0.73556581986143188</v>
      </c>
      <c r="F17" s="39">
        <v>0.76389379488990938</v>
      </c>
      <c r="G17" s="39">
        <v>0.80460481323476729</v>
      </c>
      <c r="H17" s="39">
        <v>0.83531093527696787</v>
      </c>
      <c r="I17" s="39">
        <v>0.88137085867580933</v>
      </c>
      <c r="J17" s="39">
        <v>0.99942684451854935</v>
      </c>
      <c r="K17" s="39">
        <v>1.0141005421496598</v>
      </c>
      <c r="L17" s="40">
        <v>0.81994025321790631</v>
      </c>
      <c r="M17" s="40">
        <f>SUM('Table 2_Tabl 2'!M17/'Table 1_Tabl 1'!M17)</f>
        <v>0.66779996995579971</v>
      </c>
      <c r="N17" s="40">
        <f>SUM('Table 2_Tabl 2'!N17/'Table 1_Tabl 1'!N17)</f>
        <v>0.22464855058084771</v>
      </c>
      <c r="O17" s="40">
        <f>SUM('Table 2_Tabl 2'!O17/'Table 1_Tabl 1'!O17)</f>
        <v>0.19431824960285943</v>
      </c>
      <c r="P17" s="40">
        <v>0.24249725916596698</v>
      </c>
      <c r="Q17" s="40">
        <v>5.1682837105751396E-2</v>
      </c>
    </row>
    <row r="18" spans="1:17" s="18" customFormat="1" x14ac:dyDescent="0.3">
      <c r="A18" s="21" t="s">
        <v>12</v>
      </c>
      <c r="B18" s="39">
        <v>0.87297453703703709</v>
      </c>
      <c r="C18" s="39">
        <v>0.93862926754363518</v>
      </c>
      <c r="D18" s="39">
        <v>0.93884284000436258</v>
      </c>
      <c r="E18" s="39">
        <v>0.9012194410409009</v>
      </c>
      <c r="F18" s="39">
        <v>0.84789359766617522</v>
      </c>
      <c r="G18" s="39">
        <v>0.80682473457481085</v>
      </c>
      <c r="H18" s="39">
        <v>0.77773437101094367</v>
      </c>
      <c r="I18" s="39">
        <v>0.81881275424063116</v>
      </c>
      <c r="J18" s="39">
        <v>0.91224290916551265</v>
      </c>
      <c r="K18" s="39">
        <v>0.71944396603632077</v>
      </c>
      <c r="L18" s="40">
        <v>0.38534793911532206</v>
      </c>
      <c r="M18" s="40">
        <f>SUM('Table 2_Tabl 2'!M18/'Table 1_Tabl 1'!M18)</f>
        <v>0.38139639534336789</v>
      </c>
      <c r="N18" s="40">
        <f>SUM('Table 2_Tabl 2'!N18/'Table 1_Tabl 1'!N18)</f>
        <v>0.31257992996662132</v>
      </c>
      <c r="O18" s="40">
        <f>SUM('Table 2_Tabl 2'!O18/'Table 1_Tabl 1'!O18)</f>
        <v>1.0470633700807921</v>
      </c>
      <c r="P18" s="40">
        <v>0.55634759184516835</v>
      </c>
      <c r="Q18" s="40">
        <v>0.21808649002849004</v>
      </c>
    </row>
    <row r="19" spans="1:17" s="18" customFormat="1" x14ac:dyDescent="0.3">
      <c r="A19" s="27" t="s">
        <v>13</v>
      </c>
      <c r="B19" s="39">
        <v>0.76633944039057167</v>
      </c>
      <c r="C19" s="39">
        <v>0.88818176743147437</v>
      </c>
      <c r="D19" s="39">
        <v>0.82955324412124098</v>
      </c>
      <c r="E19" s="39">
        <v>0.84363810741687983</v>
      </c>
      <c r="F19" s="39">
        <v>0.89240528148377973</v>
      </c>
      <c r="G19" s="39">
        <v>0.72226378394553747</v>
      </c>
      <c r="H19" s="39">
        <v>0.68351652571593691</v>
      </c>
      <c r="I19" s="39">
        <v>0.66721889929177514</v>
      </c>
      <c r="J19" s="39">
        <v>0.6054568145629815</v>
      </c>
      <c r="K19" s="39">
        <v>0.62766687001663002</v>
      </c>
      <c r="L19" s="40">
        <v>0.64185794383819372</v>
      </c>
      <c r="M19" s="40">
        <f>SUM('Table 2_Tabl 2'!M19/'Table 1_Tabl 1'!M19)</f>
        <v>0.48000396837847176</v>
      </c>
      <c r="N19" s="40">
        <f>SUM('Table 2_Tabl 2'!N19/'Table 1_Tabl 1'!N19)</f>
        <v>0.39215910393112746</v>
      </c>
      <c r="O19" s="40">
        <f>SUM('Table 2_Tabl 2'!O19/'Table 1_Tabl 1'!O19)</f>
        <v>0.43870815951456837</v>
      </c>
      <c r="P19" s="40">
        <v>0.46974059754969943</v>
      </c>
      <c r="Q19" s="40">
        <v>0.45210384046334889</v>
      </c>
    </row>
    <row r="20" spans="1:17" s="18" customFormat="1" x14ac:dyDescent="0.3">
      <c r="A20" s="21" t="s">
        <v>20</v>
      </c>
      <c r="B20" s="39">
        <v>0.84518475567972173</v>
      </c>
      <c r="C20" s="39">
        <v>0.92458689458689458</v>
      </c>
      <c r="D20" s="39">
        <v>0.86999922498643723</v>
      </c>
      <c r="E20" s="39">
        <v>0.77361890192078875</v>
      </c>
      <c r="F20" s="39">
        <v>0.8260043277824819</v>
      </c>
      <c r="G20" s="39">
        <v>0.94357472451065083</v>
      </c>
      <c r="H20" s="39">
        <v>0.88744505190944434</v>
      </c>
      <c r="I20" s="39">
        <v>0.80180505500694133</v>
      </c>
      <c r="J20" s="39">
        <v>0.83631682197155466</v>
      </c>
      <c r="K20" s="39">
        <v>0.8832374866820335</v>
      </c>
      <c r="L20" s="40">
        <v>0.86022679485375408</v>
      </c>
      <c r="M20" s="40">
        <f>SUM('Table 2_Tabl 2'!M20/'Table 1_Tabl 1'!M20)</f>
        <v>0.64029301985312193</v>
      </c>
      <c r="N20" s="40">
        <f>SUM('Table 2_Tabl 2'!N20/'Table 1_Tabl 1'!N20)</f>
        <v>1.051508082449854E-2</v>
      </c>
      <c r="O20" s="40">
        <f>SUM('Table 2_Tabl 2'!O20/'Table 1_Tabl 1'!O20)</f>
        <v>5.507756126620722E-2</v>
      </c>
      <c r="P20" s="40">
        <v>7.4415331727998676E-2</v>
      </c>
      <c r="Q20" s="40">
        <v>0.20398189793067317</v>
      </c>
    </row>
    <row r="21" spans="1:17" s="18" customFormat="1" x14ac:dyDescent="0.3">
      <c r="A21" s="27" t="s">
        <v>5</v>
      </c>
      <c r="B21" s="39">
        <v>0.84015082034036481</v>
      </c>
      <c r="C21" s="39">
        <v>0.78548346734269769</v>
      </c>
      <c r="D21" s="39">
        <v>0.66474494380711191</v>
      </c>
      <c r="E21" s="39">
        <v>0.68705719499150575</v>
      </c>
      <c r="F21" s="39">
        <v>0.67940963641576668</v>
      </c>
      <c r="G21" s="39">
        <v>0.67019292460572055</v>
      </c>
      <c r="H21" s="39">
        <v>0.78239439743746431</v>
      </c>
      <c r="I21" s="39">
        <v>0.7276585658920155</v>
      </c>
      <c r="J21" s="39">
        <v>0.83139471384884234</v>
      </c>
      <c r="K21" s="39">
        <v>0.84110440167113443</v>
      </c>
      <c r="L21" s="40">
        <v>0.75928993678932766</v>
      </c>
      <c r="M21" s="40">
        <f>SUM('Table 2_Tabl 2'!M21/'Table 1_Tabl 1'!M21)</f>
        <v>0.79642831140254788</v>
      </c>
      <c r="N21" s="40">
        <f>SUM('Table 2_Tabl 2'!N21/'Table 1_Tabl 1'!N21)</f>
        <v>0.70617334500345486</v>
      </c>
      <c r="O21" s="40">
        <f>SUM('Table 2_Tabl 2'!O21/'Table 1_Tabl 1'!O21)</f>
        <v>0.75312350412735851</v>
      </c>
      <c r="P21" s="40">
        <v>0.8290779208403608</v>
      </c>
      <c r="Q21" s="40">
        <v>0.83205981956056774</v>
      </c>
    </row>
    <row r="22" spans="1:17" s="18" customFormat="1" x14ac:dyDescent="0.3">
      <c r="A22" s="21" t="s">
        <v>14</v>
      </c>
      <c r="B22" s="39">
        <v>0.83540142114752358</v>
      </c>
      <c r="C22" s="39">
        <v>0.88097154354699625</v>
      </c>
      <c r="D22" s="39">
        <v>0.74520633924368429</v>
      </c>
      <c r="E22" s="39">
        <v>0.72325501036627504</v>
      </c>
      <c r="F22" s="39">
        <v>0.72758024216798001</v>
      </c>
      <c r="G22" s="39">
        <v>0.71697704634040715</v>
      </c>
      <c r="H22" s="39">
        <v>0.92394209583731546</v>
      </c>
      <c r="I22" s="39">
        <v>0.99300975939666702</v>
      </c>
      <c r="J22" s="39">
        <v>0.99871886120996445</v>
      </c>
      <c r="K22" s="39">
        <v>0.15473807039322085</v>
      </c>
      <c r="L22" s="40">
        <v>0.16128019136522753</v>
      </c>
      <c r="M22" s="40">
        <f>SUM('Table 2_Tabl 2'!M22/'Table 1_Tabl 1'!M22)</f>
        <v>0.11865837472464716</v>
      </c>
      <c r="N22" s="40">
        <f>SUM('Table 2_Tabl 2'!N22/'Table 1_Tabl 1'!N22)</f>
        <v>6.3868195728621666E-2</v>
      </c>
      <c r="O22" s="40">
        <f>SUM('Table 2_Tabl 2'!O22/'Table 1_Tabl 1'!O22)</f>
        <v>0.11191908751469125</v>
      </c>
      <c r="P22" s="40">
        <v>6.7729965306317502E-2</v>
      </c>
      <c r="Q22" s="40">
        <v>3.9053516371008616E-2</v>
      </c>
    </row>
    <row r="23" spans="1:17" s="18" customFormat="1" x14ac:dyDescent="0.3">
      <c r="A23" s="27" t="s">
        <v>21</v>
      </c>
      <c r="B23" s="39">
        <v>0.8589420654911839</v>
      </c>
      <c r="C23" s="39">
        <v>0.88864000884906813</v>
      </c>
      <c r="D23" s="39">
        <v>0.8722245496439045</v>
      </c>
      <c r="E23" s="39">
        <v>0.84270578647106764</v>
      </c>
      <c r="F23" s="39">
        <v>0.84082202570620457</v>
      </c>
      <c r="G23" s="39">
        <v>0.90420041289502939</v>
      </c>
      <c r="H23" s="39">
        <v>0.85594923952273794</v>
      </c>
      <c r="I23" s="39">
        <v>0.75844961645834341</v>
      </c>
      <c r="J23" s="39">
        <v>0.81986340352874221</v>
      </c>
      <c r="K23" s="39">
        <v>0.87314494418024013</v>
      </c>
      <c r="L23" s="40">
        <v>0.49675608808709176</v>
      </c>
      <c r="M23" s="40">
        <f>SUM('Table 2_Tabl 2'!M23/'Table 1_Tabl 1'!M23)</f>
        <v>9.809971253343773E-2</v>
      </c>
      <c r="N23" s="40">
        <f>SUM('Table 2_Tabl 2'!N23/'Table 1_Tabl 1'!N23)</f>
        <v>2.0784132245009947E-2</v>
      </c>
      <c r="O23" s="40">
        <f>SUM('Table 2_Tabl 2'!O23/'Table 1_Tabl 1'!O23)</f>
        <v>2.18939756362059E-2</v>
      </c>
      <c r="P23" s="40">
        <v>2.2900410654234177E-2</v>
      </c>
      <c r="Q23" s="40">
        <v>2.5485453145265888E-2</v>
      </c>
    </row>
    <row r="24" spans="1:17" s="18" customFormat="1" x14ac:dyDescent="0.3">
      <c r="A24" s="21" t="s">
        <v>15</v>
      </c>
      <c r="B24" s="39">
        <v>0.74166728527948922</v>
      </c>
      <c r="C24" s="39">
        <v>0.8387889036518098</v>
      </c>
      <c r="D24" s="39">
        <v>0.80772022434839985</v>
      </c>
      <c r="E24" s="39">
        <v>0.76401008338181109</v>
      </c>
      <c r="F24" s="39">
        <v>0.79561098064620617</v>
      </c>
      <c r="G24" s="39">
        <v>0.78609495386302042</v>
      </c>
      <c r="H24" s="39">
        <v>0.77808587773372984</v>
      </c>
      <c r="I24" s="39">
        <v>0.84632317157345038</v>
      </c>
      <c r="J24" s="39">
        <v>0.94783455849791864</v>
      </c>
      <c r="K24" s="39">
        <v>0.98592842472596076</v>
      </c>
      <c r="L24" s="40">
        <v>0.93522408436592452</v>
      </c>
      <c r="M24" s="40">
        <f>SUM('Table 2_Tabl 2'!M24/'Table 1_Tabl 1'!M24)</f>
        <v>0.34878466130260416</v>
      </c>
      <c r="N24" s="40">
        <f>SUM('Table 2_Tabl 2'!N24/'Table 1_Tabl 1'!N24)</f>
        <v>6.7374960721528446E-2</v>
      </c>
      <c r="O24" s="40">
        <f>SUM('Table 2_Tabl 2'!O24/'Table 1_Tabl 1'!O24)</f>
        <v>1.313893069696799E-2</v>
      </c>
      <c r="P24" s="40">
        <v>9.2408333135109415E-3</v>
      </c>
      <c r="Q24" s="40">
        <v>1.424376034308779E-2</v>
      </c>
    </row>
    <row r="25" spans="1:17" s="20" customFormat="1" ht="15.5" x14ac:dyDescent="0.35">
      <c r="A25" s="23" t="s">
        <v>22</v>
      </c>
      <c r="B25" s="46">
        <v>0.81082727272727273</v>
      </c>
      <c r="C25" s="46">
        <v>0.83316128489362518</v>
      </c>
      <c r="D25" s="46">
        <v>0.79934724507123422</v>
      </c>
      <c r="E25" s="46">
        <v>0.78627136258660513</v>
      </c>
      <c r="F25" s="46">
        <v>0.76104441624365482</v>
      </c>
      <c r="G25" s="46">
        <v>0.73666901408450702</v>
      </c>
      <c r="H25" s="46">
        <v>0.72740249965714299</v>
      </c>
      <c r="I25" s="46">
        <v>0.70861521086262036</v>
      </c>
      <c r="J25" s="46">
        <v>0.77613617021276593</v>
      </c>
      <c r="K25" s="46">
        <v>0.76671617048888885</v>
      </c>
      <c r="L25" s="47">
        <v>0.59572545203720928</v>
      </c>
      <c r="M25" s="47">
        <f>SUM('Table 2_Tabl 2'!M25/'Table 1_Tabl 1'!M25)</f>
        <v>0.4160168672536585</v>
      </c>
      <c r="N25" s="47">
        <f>SUM('Table 2_Tabl 2'!N25/'Table 1_Tabl 1'!N25)</f>
        <v>0.23289040528717947</v>
      </c>
      <c r="O25" s="47">
        <f>SUM('Table 2_Tabl 2'!O25/'Table 1_Tabl 1'!O25)</f>
        <v>0.28575116873513512</v>
      </c>
      <c r="P25" s="47">
        <v>0.28186035754000005</v>
      </c>
      <c r="Q25" s="47">
        <v>0.22210313603636361</v>
      </c>
    </row>
    <row r="26" spans="1:17" s="19" customFormat="1" ht="12.5" x14ac:dyDescent="0.25">
      <c r="A26" s="38" t="s">
        <v>62</v>
      </c>
    </row>
    <row r="27" spans="1:17" s="19" customFormat="1" ht="12.5" x14ac:dyDescent="0.25">
      <c r="A27" s="38"/>
    </row>
    <row r="28" spans="1:17" s="19" customFormat="1" ht="18.5" x14ac:dyDescent="0.3">
      <c r="A28" s="31" t="s">
        <v>58</v>
      </c>
      <c r="B28" s="15"/>
      <c r="C28" s="16"/>
      <c r="D28" s="16"/>
      <c r="E28" s="16"/>
      <c r="F28" s="16"/>
      <c r="G28" s="16"/>
      <c r="H28" s="16"/>
      <c r="I28" s="16"/>
      <c r="J28" s="16"/>
    </row>
    <row r="29" spans="1:17" s="19" customFormat="1" ht="15.5" x14ac:dyDescent="0.35">
      <c r="A29" s="37" t="s">
        <v>53</v>
      </c>
      <c r="B29" s="24" t="s">
        <v>33</v>
      </c>
      <c r="C29" s="24" t="s">
        <v>24</v>
      </c>
      <c r="D29" s="24" t="s">
        <v>25</v>
      </c>
      <c r="E29" s="24" t="s">
        <v>26</v>
      </c>
      <c r="F29" s="24" t="s">
        <v>23</v>
      </c>
      <c r="G29" s="24" t="s">
        <v>27</v>
      </c>
      <c r="H29" s="24" t="s">
        <v>28</v>
      </c>
      <c r="I29" s="24" t="s">
        <v>29</v>
      </c>
      <c r="J29" s="24" t="s">
        <v>55</v>
      </c>
      <c r="K29" s="24" t="s">
        <v>60</v>
      </c>
      <c r="L29" s="25" t="s">
        <v>61</v>
      </c>
      <c r="M29" s="25" t="s">
        <v>66</v>
      </c>
      <c r="N29" s="25" t="s">
        <v>128</v>
      </c>
      <c r="O29" s="26" t="s">
        <v>131</v>
      </c>
      <c r="P29" s="26" t="s">
        <v>132</v>
      </c>
      <c r="Q29" s="26"/>
    </row>
    <row r="30" spans="1:17" s="19" customFormat="1" x14ac:dyDescent="0.3">
      <c r="A30" s="35" t="s">
        <v>16</v>
      </c>
      <c r="B30" s="39">
        <v>0.74791027722653192</v>
      </c>
      <c r="C30" s="39">
        <v>0.80823437296098133</v>
      </c>
      <c r="D30" s="39">
        <v>0.79190586557318599</v>
      </c>
      <c r="E30" s="39">
        <v>0.81323217234059286</v>
      </c>
      <c r="F30" s="39">
        <v>0.72405939293066446</v>
      </c>
      <c r="G30" s="39">
        <v>0.68552215189873422</v>
      </c>
      <c r="H30" s="39">
        <v>0.87034841915789474</v>
      </c>
      <c r="I30" s="39">
        <v>0.64349516495176851</v>
      </c>
      <c r="J30" s="39">
        <v>0.81977236384159535</v>
      </c>
      <c r="K30" s="39">
        <v>0.2061453839276943</v>
      </c>
      <c r="L30" s="40">
        <v>0.15050366461032286</v>
      </c>
      <c r="M30" s="40">
        <v>0.19060773743799869</v>
      </c>
      <c r="N30" s="40">
        <v>4.4353916222650495E-2</v>
      </c>
      <c r="O30" s="63">
        <f>SUM('Table 2_Tabl 2'!O30/'Table 1_Tabl 1'!O30)</f>
        <v>0.10301957282829489</v>
      </c>
      <c r="P30" s="40">
        <v>7.5716225085259561E-2</v>
      </c>
      <c r="Q30" s="40">
        <v>6.1039762861736339E-3</v>
      </c>
    </row>
    <row r="31" spans="1:17" s="19" customFormat="1" x14ac:dyDescent="0.3">
      <c r="A31" s="17" t="s">
        <v>44</v>
      </c>
      <c r="B31" s="39">
        <v>0.99208365910867868</v>
      </c>
      <c r="C31" s="39">
        <v>0.77411838626070106</v>
      </c>
      <c r="D31" s="39">
        <v>0.71108354244790928</v>
      </c>
      <c r="E31" s="39">
        <v>0.69704004643064421</v>
      </c>
      <c r="F31" s="39">
        <v>0.68783950411570638</v>
      </c>
      <c r="G31" s="39">
        <v>0.5995527367379111</v>
      </c>
      <c r="H31" s="39">
        <v>0.37678100231029549</v>
      </c>
      <c r="I31" s="39">
        <v>0.47238833462541935</v>
      </c>
      <c r="J31" s="39">
        <v>0.26318314650848346</v>
      </c>
      <c r="K31" s="39">
        <v>0.39457316194424202</v>
      </c>
      <c r="L31" s="40">
        <v>0.28031085407131962</v>
      </c>
      <c r="M31" s="40">
        <v>0.41787549669999996</v>
      </c>
      <c r="N31" s="40">
        <v>0.29325821172141919</v>
      </c>
      <c r="O31" s="63">
        <f>SUM('Table 2_Tabl 2'!O31/'Table 1_Tabl 1'!O31)</f>
        <v>0.28817262435592</v>
      </c>
      <c r="P31" s="40">
        <v>0.31533594652375097</v>
      </c>
      <c r="Q31" s="40">
        <v>0.39248630370232324</v>
      </c>
    </row>
    <row r="32" spans="1:17" s="19" customFormat="1" x14ac:dyDescent="0.3">
      <c r="A32" s="35" t="s">
        <v>40</v>
      </c>
      <c r="B32" s="39">
        <v>0.88381025542538894</v>
      </c>
      <c r="C32" s="39">
        <v>0.69982037617089499</v>
      </c>
      <c r="D32" s="39">
        <v>0.76959032169370356</v>
      </c>
      <c r="E32" s="39">
        <v>0.80564881428190782</v>
      </c>
      <c r="F32" s="39">
        <v>0.83924349881796689</v>
      </c>
      <c r="G32" s="39">
        <v>0.71290850395790029</v>
      </c>
      <c r="H32" s="39">
        <v>0.71376566634535576</v>
      </c>
      <c r="I32" s="39">
        <v>0.69514680542264751</v>
      </c>
      <c r="J32" s="39">
        <v>0.89509008685665059</v>
      </c>
      <c r="K32" s="39">
        <v>0.91292238836407247</v>
      </c>
      <c r="L32" s="40">
        <v>0.58656905751049382</v>
      </c>
      <c r="M32" s="40">
        <v>0.26681098926146879</v>
      </c>
      <c r="N32" s="40">
        <v>0.13475086309961504</v>
      </c>
      <c r="O32" s="63">
        <f>SUM('Table 2_Tabl 2'!O32/'Table 1_Tabl 1'!O32)</f>
        <v>3.792140348317681E-2</v>
      </c>
      <c r="P32" s="40">
        <v>1.9569739444765762E-2</v>
      </c>
      <c r="Q32" s="40">
        <v>0.20508351939886521</v>
      </c>
    </row>
    <row r="33" spans="1:17" s="19" customFormat="1" x14ac:dyDescent="0.3">
      <c r="A33" s="17" t="s">
        <v>52</v>
      </c>
      <c r="B33" s="39">
        <v>0.82554134284181191</v>
      </c>
      <c r="C33" s="39">
        <v>0.92135136653990968</v>
      </c>
      <c r="D33" s="39">
        <v>0.90323008623768941</v>
      </c>
      <c r="E33" s="39">
        <v>0.83378548047172774</v>
      </c>
      <c r="F33" s="39">
        <v>0.78950313339301703</v>
      </c>
      <c r="G33" s="39">
        <v>0.81703470031545744</v>
      </c>
      <c r="H33" s="39">
        <v>0.81446177599313208</v>
      </c>
      <c r="I33" s="39">
        <v>0.76045431107972317</v>
      </c>
      <c r="J33" s="39">
        <v>0.85733414231018679</v>
      </c>
      <c r="K33" s="39">
        <v>1.0005228225781777</v>
      </c>
      <c r="L33" s="40">
        <v>0.67068381428800117</v>
      </c>
      <c r="M33" s="40">
        <v>0.1632531567207138</v>
      </c>
      <c r="N33" s="40">
        <v>3.4191260816944027E-2</v>
      </c>
      <c r="O33" s="63">
        <f>SUM('Table 2_Tabl 2'!O33/'Table 1_Tabl 1'!O33)</f>
        <v>2.0159182183006882E-2</v>
      </c>
      <c r="P33" s="40">
        <v>0.10542095580467521</v>
      </c>
      <c r="Q33" s="40">
        <v>8.7348874720624609E-2</v>
      </c>
    </row>
    <row r="34" spans="1:17" s="19" customFormat="1" x14ac:dyDescent="0.3">
      <c r="A34" s="35" t="s">
        <v>48</v>
      </c>
      <c r="B34" s="39">
        <v>0.86428885308334558</v>
      </c>
      <c r="C34" s="39">
        <v>0.9105383756683183</v>
      </c>
      <c r="D34" s="39">
        <v>0.9003494295457416</v>
      </c>
      <c r="E34" s="39">
        <v>0.93656716417910446</v>
      </c>
      <c r="F34" s="39">
        <v>0.73332838259319766</v>
      </c>
      <c r="G34" s="39">
        <v>0.63880143306915649</v>
      </c>
      <c r="H34" s="39">
        <v>0.60740494504554965</v>
      </c>
      <c r="I34" s="39">
        <v>0.55995424227483026</v>
      </c>
      <c r="J34" s="39">
        <v>0.61539677521340497</v>
      </c>
      <c r="K34" s="39">
        <v>0.72977482350998857</v>
      </c>
      <c r="L34" s="40">
        <v>0.30993638538292084</v>
      </c>
      <c r="M34" s="40">
        <v>0.10321343675817704</v>
      </c>
      <c r="N34" s="40">
        <v>0.11374127170548175</v>
      </c>
      <c r="O34" s="62">
        <f>SUM('Table 2_Tabl 2'!O34/'Table 1_Tabl 1'!O34)</f>
        <v>0.56540808629518069</v>
      </c>
      <c r="P34" s="40">
        <v>0.68043435305667588</v>
      </c>
      <c r="Q34" s="40">
        <v>0.29804962486632519</v>
      </c>
    </row>
    <row r="35" spans="1:17" s="19" customFormat="1" x14ac:dyDescent="0.3">
      <c r="A35" s="17" t="s">
        <v>4</v>
      </c>
      <c r="B35" s="39">
        <v>0.98301142683790066</v>
      </c>
      <c r="C35" s="39">
        <v>0.93716433941997856</v>
      </c>
      <c r="D35" s="39">
        <v>0.83099478838554497</v>
      </c>
      <c r="E35" s="39">
        <v>0.96154082070784519</v>
      </c>
      <c r="F35" s="39">
        <v>0.89607131066358536</v>
      </c>
      <c r="G35" s="39">
        <v>0.72703224422678203</v>
      </c>
      <c r="H35" s="39">
        <v>0.51304012516029751</v>
      </c>
      <c r="I35" s="39">
        <v>0.40628297980317274</v>
      </c>
      <c r="J35" s="39">
        <v>0.50116029222174474</v>
      </c>
      <c r="K35" s="39">
        <v>0.57949812998204664</v>
      </c>
      <c r="L35" s="40">
        <v>0.27424967665570693</v>
      </c>
      <c r="M35" s="40">
        <v>0.31607879290640395</v>
      </c>
      <c r="N35" s="40">
        <v>0.44805883076126357</v>
      </c>
      <c r="O35" s="62">
        <f>SUM('Table 2_Tabl 2'!O35/'Table 1_Tabl 1'!O35)</f>
        <v>0.83743390917030558</v>
      </c>
      <c r="P35" s="64">
        <v>0.99968297287939989</v>
      </c>
      <c r="Q35" s="64">
        <v>0.1596341635250918</v>
      </c>
    </row>
    <row r="36" spans="1:17" s="19" customFormat="1" x14ac:dyDescent="0.3">
      <c r="A36" s="35" t="s">
        <v>6</v>
      </c>
      <c r="B36" s="39">
        <v>0.75798779204378031</v>
      </c>
      <c r="C36" s="39">
        <v>0.82729339395560308</v>
      </c>
      <c r="D36" s="39">
        <v>0.78551129635769434</v>
      </c>
      <c r="E36" s="39">
        <v>0.68588318512530311</v>
      </c>
      <c r="F36" s="39">
        <v>0.66274159493259699</v>
      </c>
      <c r="G36" s="39">
        <v>0.72699708454810497</v>
      </c>
      <c r="H36" s="39">
        <v>0.8001464410392366</v>
      </c>
      <c r="I36" s="39">
        <v>0.72404769932788082</v>
      </c>
      <c r="J36" s="39">
        <v>0.86396588486140724</v>
      </c>
      <c r="K36" s="39">
        <v>0.88283772969762964</v>
      </c>
      <c r="L36" s="40">
        <v>0.67076146827904093</v>
      </c>
      <c r="M36" s="40">
        <v>0.67989647705176259</v>
      </c>
      <c r="N36" s="40">
        <v>0.6153466318734655</v>
      </c>
      <c r="O36" s="62">
        <f>SUM('Table 2_Tabl 2'!O36/'Table 1_Tabl 1'!O36)</f>
        <v>0.55510356388805293</v>
      </c>
      <c r="P36" s="40">
        <v>0.467453871476745</v>
      </c>
      <c r="Q36" s="40">
        <v>0.19071076125244621</v>
      </c>
    </row>
    <row r="37" spans="1:17" s="19" customFormat="1" x14ac:dyDescent="0.3">
      <c r="A37" s="17" t="s">
        <v>46</v>
      </c>
      <c r="B37" s="39">
        <v>0.86162805418407395</v>
      </c>
      <c r="C37" s="39">
        <v>0.81191072102033124</v>
      </c>
      <c r="D37" s="39">
        <v>0.86630516080777864</v>
      </c>
      <c r="E37" s="39">
        <v>0.88532411977624215</v>
      </c>
      <c r="F37" s="39">
        <v>0.86976786693474684</v>
      </c>
      <c r="G37" s="39">
        <v>0.59282483552631582</v>
      </c>
      <c r="H37" s="39">
        <v>0.55250872992578548</v>
      </c>
      <c r="I37" s="39">
        <v>0.57835727286673055</v>
      </c>
      <c r="J37" s="39">
        <v>0.69461480927449515</v>
      </c>
      <c r="K37" s="39">
        <v>0.47506094273884858</v>
      </c>
      <c r="L37" s="40">
        <v>0.23913709221713539</v>
      </c>
      <c r="M37" s="40">
        <v>0.30223381848580982</v>
      </c>
      <c r="N37" s="40">
        <v>7.6035765188390128E-2</v>
      </c>
      <c r="O37" s="63">
        <f>SUM('Table 2_Tabl 2'!O37/'Table 1_Tabl 1'!O37)</f>
        <v>2.1625379572446556E-2</v>
      </c>
      <c r="P37" s="40">
        <v>7.243469264764966E-4</v>
      </c>
      <c r="Q37" s="40">
        <v>2.1994443379141367E-2</v>
      </c>
    </row>
    <row r="38" spans="1:17" s="19" customFormat="1" x14ac:dyDescent="0.3">
      <c r="A38" s="35" t="s">
        <v>49</v>
      </c>
      <c r="B38" s="39">
        <v>0.78617679676600005</v>
      </c>
      <c r="C38" s="39">
        <v>0.76394148516945082</v>
      </c>
      <c r="D38" s="39">
        <v>0.73765996343692875</v>
      </c>
      <c r="E38" s="39">
        <v>0.83078730904817866</v>
      </c>
      <c r="F38" s="39">
        <v>0.77617856169643518</v>
      </c>
      <c r="G38" s="39">
        <v>0.77364179595416915</v>
      </c>
      <c r="H38" s="39">
        <v>0.83179432535798981</v>
      </c>
      <c r="I38" s="39">
        <v>0.87844711474846127</v>
      </c>
      <c r="J38" s="39">
        <v>0.92499295802985793</v>
      </c>
      <c r="K38" s="39">
        <v>1.0211387305089732</v>
      </c>
      <c r="L38" s="40">
        <v>0.95022004481878952</v>
      </c>
      <c r="M38" s="40">
        <v>0.54566612796383429</v>
      </c>
      <c r="N38" s="40">
        <v>4.806899471412638E-3</v>
      </c>
      <c r="O38" s="63">
        <f>SUM('Table 2_Tabl 2'!O38/'Table 1_Tabl 1'!O38)</f>
        <v>2.5161452231252874E-3</v>
      </c>
      <c r="P38" s="40">
        <v>7.6393151410353395E-3</v>
      </c>
      <c r="Q38" s="40">
        <v>2.5926160018340211E-3</v>
      </c>
    </row>
    <row r="39" spans="1:17" s="19" customFormat="1" x14ac:dyDescent="0.3">
      <c r="A39" s="17" t="s">
        <v>9</v>
      </c>
      <c r="B39" s="39">
        <v>0.68846170803756446</v>
      </c>
      <c r="C39" s="39">
        <v>0.83887449796810765</v>
      </c>
      <c r="D39" s="39">
        <v>0.91731106299618514</v>
      </c>
      <c r="E39" s="39">
        <v>0.89569722910565441</v>
      </c>
      <c r="F39" s="39">
        <v>0.89732849297216788</v>
      </c>
      <c r="G39" s="39">
        <v>0.85544999136292965</v>
      </c>
      <c r="H39" s="39">
        <v>0.77003572863122205</v>
      </c>
      <c r="I39" s="39">
        <v>0.81649349041128449</v>
      </c>
      <c r="J39" s="39">
        <v>0.9595678583020355</v>
      </c>
      <c r="K39" s="39">
        <v>0.99384874851082383</v>
      </c>
      <c r="L39" s="40">
        <v>0.96807258664031226</v>
      </c>
      <c r="M39" s="40">
        <v>0.81474919528011047</v>
      </c>
      <c r="N39" s="40">
        <v>0.83586281230442561</v>
      </c>
      <c r="O39" s="62">
        <f>SUM('Table 2_Tabl 2'!O39/'Table 1_Tabl 1'!O39)</f>
        <v>0.66248957757097415</v>
      </c>
      <c r="P39" s="40">
        <v>0.5467407750933998</v>
      </c>
      <c r="Q39" s="40">
        <v>0.23356666439939247</v>
      </c>
    </row>
    <row r="40" spans="1:17" s="19" customFormat="1" x14ac:dyDescent="0.3">
      <c r="A40" s="35" t="s">
        <v>51</v>
      </c>
      <c r="B40" s="39">
        <v>0.80532585844428872</v>
      </c>
      <c r="C40" s="39">
        <v>0.88435503498630974</v>
      </c>
      <c r="D40" s="39">
        <v>0.93430626585173171</v>
      </c>
      <c r="E40" s="39">
        <v>0.78080432888522033</v>
      </c>
      <c r="F40" s="39">
        <v>0.65761897459489849</v>
      </c>
      <c r="G40" s="39">
        <v>0.61475835787285638</v>
      </c>
      <c r="H40" s="39">
        <v>0.510611561425524</v>
      </c>
      <c r="I40" s="39">
        <v>0.54474304096593362</v>
      </c>
      <c r="J40" s="39">
        <v>0.67502102607232972</v>
      </c>
      <c r="K40" s="39">
        <v>0.70433648049894582</v>
      </c>
      <c r="L40" s="40">
        <v>0.7849834920489015</v>
      </c>
      <c r="M40" s="40">
        <v>0.28240037192711853</v>
      </c>
      <c r="N40" s="40">
        <v>0.11668212202290464</v>
      </c>
      <c r="O40" s="63">
        <f>SUM('Table 2_Tabl 2'!O40/'Table 1_Tabl 1'!O40)</f>
        <v>1.0134085781433608E-2</v>
      </c>
      <c r="P40" s="40">
        <v>1.2171398644833428E-2</v>
      </c>
      <c r="Q40" s="40">
        <v>1.1737956881063601E-2</v>
      </c>
    </row>
    <row r="41" spans="1:17" s="19" customFormat="1" x14ac:dyDescent="0.3">
      <c r="A41" s="17" t="s">
        <v>43</v>
      </c>
      <c r="B41" s="39">
        <v>0.79922779922779918</v>
      </c>
      <c r="C41" s="39">
        <v>0.81664957417398676</v>
      </c>
      <c r="D41" s="39">
        <v>0.78112048369008724</v>
      </c>
      <c r="E41" s="39">
        <v>0.83964497041420116</v>
      </c>
      <c r="F41" s="39">
        <v>0.79396593090211132</v>
      </c>
      <c r="G41" s="39">
        <v>0.83955805598861244</v>
      </c>
      <c r="H41" s="39">
        <v>0.95444744106896273</v>
      </c>
      <c r="I41" s="39">
        <v>0.85942266455755101</v>
      </c>
      <c r="J41" s="39">
        <v>0.89383710801393723</v>
      </c>
      <c r="K41" s="39">
        <v>1.0140069619015126</v>
      </c>
      <c r="L41" s="40">
        <v>0.69859350856938829</v>
      </c>
      <c r="M41" s="40">
        <v>0.84072197054418374</v>
      </c>
      <c r="N41" s="40">
        <v>8.0356526440099732E-2</v>
      </c>
      <c r="O41" s="63">
        <f>SUM('Table 2_Tabl 2'!O41/'Table 1_Tabl 1'!O41)</f>
        <v>4.3504731258644534E-2</v>
      </c>
      <c r="P41" s="40">
        <v>6.4203143588243902E-2</v>
      </c>
      <c r="Q41" s="40">
        <v>1.1008883219602977E-2</v>
      </c>
    </row>
    <row r="42" spans="1:17" s="19" customFormat="1" x14ac:dyDescent="0.3">
      <c r="A42" s="35" t="s">
        <v>47</v>
      </c>
      <c r="B42" s="39">
        <v>0.69750254841997961</v>
      </c>
      <c r="C42" s="39">
        <v>0.69823984658585025</v>
      </c>
      <c r="D42" s="39">
        <v>0.7293054938545831</v>
      </c>
      <c r="E42" s="39">
        <v>0.75021151444341483</v>
      </c>
      <c r="F42" s="39">
        <v>0.6984225177853387</v>
      </c>
      <c r="G42" s="39">
        <v>0.6933613815371068</v>
      </c>
      <c r="H42" s="39">
        <v>0.58000461169749729</v>
      </c>
      <c r="I42" s="39">
        <v>0.46074599445344633</v>
      </c>
      <c r="J42" s="39">
        <v>0.61756126021003499</v>
      </c>
      <c r="K42" s="39">
        <v>0.55231270805087973</v>
      </c>
      <c r="L42" s="40">
        <v>0.27047268927859702</v>
      </c>
      <c r="M42" s="40">
        <v>0.15369971024912221</v>
      </c>
      <c r="N42" s="40">
        <v>1.2806485849885745E-2</v>
      </c>
      <c r="O42" s="63">
        <f>SUM('Table 2_Tabl 2'!O42/'Table 1_Tabl 1'!O42)</f>
        <v>7.1698951366373333E-3</v>
      </c>
      <c r="P42" s="40">
        <v>7.3512656938595627E-3</v>
      </c>
      <c r="Q42" s="40">
        <v>1.6377573743248861E-3</v>
      </c>
    </row>
    <row r="43" spans="1:17" s="19" customFormat="1" x14ac:dyDescent="0.3">
      <c r="A43" s="17" t="s">
        <v>42</v>
      </c>
      <c r="B43" s="39">
        <v>0.72291666666666665</v>
      </c>
      <c r="C43" s="39">
        <v>0.78115909237830494</v>
      </c>
      <c r="D43" s="39">
        <v>0.5956961488135234</v>
      </c>
      <c r="E43" s="39">
        <v>0.57092385469735119</v>
      </c>
      <c r="F43" s="39">
        <v>0.50424762568615489</v>
      </c>
      <c r="G43" s="39">
        <v>0.46889244794874951</v>
      </c>
      <c r="H43" s="39">
        <v>0.40440384443644223</v>
      </c>
      <c r="I43" s="39">
        <v>0.4407383804934753</v>
      </c>
      <c r="J43" s="39">
        <v>0.35964719820966257</v>
      </c>
      <c r="K43" s="39">
        <v>0.26879758265731701</v>
      </c>
      <c r="L43" s="40">
        <v>0.22281821521415895</v>
      </c>
      <c r="M43" s="40">
        <v>0.30517770729376259</v>
      </c>
      <c r="N43" s="40">
        <v>0.25551662242199896</v>
      </c>
      <c r="O43" s="63">
        <f>SUM('Table 2_Tabl 2'!O43/'Table 1_Tabl 1'!O43)</f>
        <v>0.3328678244704571</v>
      </c>
      <c r="P43" s="40">
        <v>0.28706046673737551</v>
      </c>
      <c r="Q43" s="40">
        <v>0.53341637478907566</v>
      </c>
    </row>
    <row r="44" spans="1:17" s="19" customFormat="1" x14ac:dyDescent="0.3">
      <c r="A44" s="35" t="s">
        <v>41</v>
      </c>
      <c r="B44" s="39">
        <v>0.6753412425054216</v>
      </c>
      <c r="C44" s="39">
        <v>0.71998446388996784</v>
      </c>
      <c r="D44" s="39">
        <v>0.72843986865170485</v>
      </c>
      <c r="E44" s="39">
        <v>0.73556581986143188</v>
      </c>
      <c r="F44" s="39">
        <v>0.76389379488990938</v>
      </c>
      <c r="G44" s="39">
        <v>0.80460481323476729</v>
      </c>
      <c r="H44" s="39">
        <v>0.83531093527696787</v>
      </c>
      <c r="I44" s="39">
        <v>0.88137085867580933</v>
      </c>
      <c r="J44" s="39">
        <v>0.99942684451854935</v>
      </c>
      <c r="K44" s="39">
        <v>1.0141005421496598</v>
      </c>
      <c r="L44" s="40">
        <v>0.81994025321790631</v>
      </c>
      <c r="M44" s="40">
        <v>0.66779996995579971</v>
      </c>
      <c r="N44" s="40">
        <v>0.22464855058084771</v>
      </c>
      <c r="O44" s="63">
        <f>SUM('Table 2_Tabl 2'!O44/'Table 1_Tabl 1'!O44)</f>
        <v>0.19431824960285943</v>
      </c>
      <c r="P44" s="40">
        <v>0.24249725916596698</v>
      </c>
      <c r="Q44" s="40">
        <v>5.1682837105751396E-2</v>
      </c>
    </row>
    <row r="45" spans="1:17" s="19" customFormat="1" x14ac:dyDescent="0.3">
      <c r="A45" s="17" t="s">
        <v>45</v>
      </c>
      <c r="B45" s="39">
        <v>0.87297453703703709</v>
      </c>
      <c r="C45" s="39">
        <v>0.93862926754363518</v>
      </c>
      <c r="D45" s="39">
        <v>0.93884284000436258</v>
      </c>
      <c r="E45" s="39">
        <v>0.9012194410409009</v>
      </c>
      <c r="F45" s="39">
        <v>0.84789359766617522</v>
      </c>
      <c r="G45" s="39">
        <v>0.80682473457481085</v>
      </c>
      <c r="H45" s="39">
        <v>0.77773437101094367</v>
      </c>
      <c r="I45" s="39">
        <v>0.81881275424063116</v>
      </c>
      <c r="J45" s="39">
        <v>0.91224290916551265</v>
      </c>
      <c r="K45" s="39">
        <v>0.71944396603632077</v>
      </c>
      <c r="L45" s="40">
        <v>0.38534793911532206</v>
      </c>
      <c r="M45" s="40">
        <v>0.38139639534336789</v>
      </c>
      <c r="N45" s="40">
        <v>0.31257992996662132</v>
      </c>
      <c r="O45" s="40">
        <f>SUM('Table 2_Tabl 2'!O45/'Table 1_Tabl 1'!O45)</f>
        <v>1.0470633700807921</v>
      </c>
      <c r="P45" s="40">
        <v>0.55634759184516835</v>
      </c>
      <c r="Q45" s="40">
        <v>0.21808649002849004</v>
      </c>
    </row>
    <row r="46" spans="1:17" s="19" customFormat="1" x14ac:dyDescent="0.3">
      <c r="A46" s="35" t="s">
        <v>13</v>
      </c>
      <c r="B46" s="39">
        <v>0.76633944039057167</v>
      </c>
      <c r="C46" s="39">
        <v>0.88818176743147437</v>
      </c>
      <c r="D46" s="39">
        <v>0.82955324412124098</v>
      </c>
      <c r="E46" s="39">
        <v>0.84363810741687983</v>
      </c>
      <c r="F46" s="39">
        <v>0.89240528148377973</v>
      </c>
      <c r="G46" s="39">
        <v>0.72226378394553747</v>
      </c>
      <c r="H46" s="39">
        <v>0.68351652571593691</v>
      </c>
      <c r="I46" s="39">
        <v>0.66721889929177514</v>
      </c>
      <c r="J46" s="39">
        <v>0.6054568145629815</v>
      </c>
      <c r="K46" s="39">
        <v>0.62766687001663002</v>
      </c>
      <c r="L46" s="40">
        <v>0.64185794383819372</v>
      </c>
      <c r="M46" s="40">
        <v>0.48000396837847176</v>
      </c>
      <c r="N46" s="40">
        <v>0.39215910393112746</v>
      </c>
      <c r="O46" s="62">
        <f>SUM('Table 2_Tabl 2'!O46/'Table 1_Tabl 1'!O46)</f>
        <v>0.43870815951456837</v>
      </c>
      <c r="P46" s="40">
        <v>0.46974059754969943</v>
      </c>
      <c r="Q46" s="40">
        <v>0.45210384046334889</v>
      </c>
    </row>
    <row r="47" spans="1:17" s="19" customFormat="1" x14ac:dyDescent="0.3">
      <c r="A47" s="17" t="s">
        <v>20</v>
      </c>
      <c r="B47" s="39">
        <v>0.84518475567972173</v>
      </c>
      <c r="C47" s="39">
        <v>0.92458689458689458</v>
      </c>
      <c r="D47" s="39">
        <v>0.86999922498643723</v>
      </c>
      <c r="E47" s="39">
        <v>0.77361890192078875</v>
      </c>
      <c r="F47" s="39">
        <v>0.8260043277824819</v>
      </c>
      <c r="G47" s="39">
        <v>0.94357472451065083</v>
      </c>
      <c r="H47" s="39">
        <v>0.88744505190944434</v>
      </c>
      <c r="I47" s="39">
        <v>0.80180505500694133</v>
      </c>
      <c r="J47" s="39">
        <v>0.83631682197155466</v>
      </c>
      <c r="K47" s="39">
        <v>0.8832374866820335</v>
      </c>
      <c r="L47" s="40">
        <v>0.86022679485375408</v>
      </c>
      <c r="M47" s="40">
        <v>0.64029301985312193</v>
      </c>
      <c r="N47" s="40">
        <v>1.051508082449854E-2</v>
      </c>
      <c r="O47" s="63">
        <f>SUM('Table 2_Tabl 2'!O47/'Table 1_Tabl 1'!O47)</f>
        <v>5.507756126620722E-2</v>
      </c>
      <c r="P47" s="40">
        <v>7.4415331727998676E-2</v>
      </c>
      <c r="Q47" s="40">
        <v>0.20398189793067317</v>
      </c>
    </row>
    <row r="48" spans="1:17" s="19" customFormat="1" x14ac:dyDescent="0.3">
      <c r="A48" s="35" t="s">
        <v>38</v>
      </c>
      <c r="B48" s="39">
        <v>0.84015082034036481</v>
      </c>
      <c r="C48" s="39">
        <v>0.78548346734269769</v>
      </c>
      <c r="D48" s="39">
        <v>0.66474494380711191</v>
      </c>
      <c r="E48" s="39">
        <v>0.68705719499150575</v>
      </c>
      <c r="F48" s="39">
        <v>0.67940963641576668</v>
      </c>
      <c r="G48" s="39">
        <v>0.67019292460572055</v>
      </c>
      <c r="H48" s="39">
        <v>0.78239439743746431</v>
      </c>
      <c r="I48" s="39">
        <v>0.7276585658920155</v>
      </c>
      <c r="J48" s="39">
        <v>0.83139471384884234</v>
      </c>
      <c r="K48" s="39">
        <v>0.84110440167113443</v>
      </c>
      <c r="L48" s="40">
        <v>0.75928993678932766</v>
      </c>
      <c r="M48" s="40">
        <v>0.79642831140254788</v>
      </c>
      <c r="N48" s="59">
        <v>0.70617334500345486</v>
      </c>
      <c r="O48" s="62">
        <f>SUM('Table 2_Tabl 2'!O48/'Table 1_Tabl 1'!O48)</f>
        <v>0.75312350412735851</v>
      </c>
      <c r="P48" s="40">
        <v>0.8290779208403608</v>
      </c>
      <c r="Q48" s="40">
        <v>0.83205981956056774</v>
      </c>
    </row>
    <row r="49" spans="1:17" s="19" customFormat="1" x14ac:dyDescent="0.3">
      <c r="A49" s="17" t="s">
        <v>14</v>
      </c>
      <c r="B49" s="39">
        <v>0.83540142114752358</v>
      </c>
      <c r="C49" s="39">
        <v>0.88097154354699625</v>
      </c>
      <c r="D49" s="39">
        <v>0.74520633924368429</v>
      </c>
      <c r="E49" s="39">
        <v>0.72325501036627504</v>
      </c>
      <c r="F49" s="39">
        <v>0.72758024216798001</v>
      </c>
      <c r="G49" s="39">
        <v>0.71697704634040715</v>
      </c>
      <c r="H49" s="39">
        <v>0.92394209583731546</v>
      </c>
      <c r="I49" s="39">
        <v>0.99300975939666702</v>
      </c>
      <c r="J49" s="39">
        <v>0.99871886120996445</v>
      </c>
      <c r="K49" s="39">
        <v>0.15473807039322085</v>
      </c>
      <c r="L49" s="40">
        <v>0.16128019136522753</v>
      </c>
      <c r="M49" s="40">
        <v>0.11865837472464716</v>
      </c>
      <c r="N49" s="40">
        <v>6.3868195728621666E-2</v>
      </c>
      <c r="O49" s="63">
        <f>SUM('Table 2_Tabl 2'!O49/'Table 1_Tabl 1'!O49)</f>
        <v>0.11191908751469125</v>
      </c>
      <c r="P49" s="40">
        <v>6.7729965306317502E-2</v>
      </c>
      <c r="Q49" s="40">
        <v>3.9053516371008616E-2</v>
      </c>
    </row>
    <row r="50" spans="1:17" s="19" customFormat="1" x14ac:dyDescent="0.3">
      <c r="A50" s="35" t="s">
        <v>39</v>
      </c>
      <c r="B50" s="39">
        <v>0.8589420654911839</v>
      </c>
      <c r="C50" s="39">
        <v>0.88864000884906813</v>
      </c>
      <c r="D50" s="39">
        <v>0.8722245496439045</v>
      </c>
      <c r="E50" s="39">
        <v>0.84270578647106764</v>
      </c>
      <c r="F50" s="39">
        <v>0.84082202570620457</v>
      </c>
      <c r="G50" s="39">
        <v>0.90420041289502939</v>
      </c>
      <c r="H50" s="39">
        <v>0.85594923952273794</v>
      </c>
      <c r="I50" s="39">
        <v>0.75844961645834341</v>
      </c>
      <c r="J50" s="39">
        <v>0.81986340352874221</v>
      </c>
      <c r="K50" s="39">
        <v>0.87314494418024013</v>
      </c>
      <c r="L50" s="40">
        <v>0.49675608808709176</v>
      </c>
      <c r="M50" s="40">
        <v>9.809971253343773E-2</v>
      </c>
      <c r="N50" s="40">
        <v>2.0784132245009947E-2</v>
      </c>
      <c r="O50" s="63">
        <f>SUM('Table 2_Tabl 2'!O50/'Table 1_Tabl 1'!O50)</f>
        <v>2.18939756362059E-2</v>
      </c>
      <c r="P50" s="40">
        <v>2.2900410654234177E-2</v>
      </c>
      <c r="Q50" s="40">
        <v>2.5485453145265888E-2</v>
      </c>
    </row>
    <row r="51" spans="1:17" s="19" customFormat="1" x14ac:dyDescent="0.3">
      <c r="A51" s="17" t="s">
        <v>50</v>
      </c>
      <c r="B51" s="39">
        <v>0.74166728527948922</v>
      </c>
      <c r="C51" s="39">
        <v>0.8387889036518098</v>
      </c>
      <c r="D51" s="39">
        <v>0.80772022434839985</v>
      </c>
      <c r="E51" s="39">
        <v>0.76401008338181109</v>
      </c>
      <c r="F51" s="39">
        <v>0.79561098064620617</v>
      </c>
      <c r="G51" s="39">
        <v>0.78609495386302042</v>
      </c>
      <c r="H51" s="39">
        <v>0.77808587773372984</v>
      </c>
      <c r="I51" s="39">
        <v>0.84632317157345038</v>
      </c>
      <c r="J51" s="39">
        <v>0.94783455849791864</v>
      </c>
      <c r="K51" s="39">
        <v>0.98592842472596076</v>
      </c>
      <c r="L51" s="40">
        <v>0.93522408436592452</v>
      </c>
      <c r="M51" s="40">
        <v>0.34878466130260416</v>
      </c>
      <c r="N51" s="40">
        <v>6.7374960721528446E-2</v>
      </c>
      <c r="O51" s="63">
        <f>SUM('Table 2_Tabl 2'!O51/'Table 1_Tabl 1'!O51)</f>
        <v>1.313893069696799E-2</v>
      </c>
      <c r="P51" s="40">
        <v>9.2408333135109415E-3</v>
      </c>
      <c r="Q51" s="40">
        <v>1.424376034308779E-2</v>
      </c>
    </row>
    <row r="52" spans="1:17" s="48" customFormat="1" ht="15.5" x14ac:dyDescent="0.35">
      <c r="A52" s="36" t="s">
        <v>54</v>
      </c>
      <c r="B52" s="46">
        <v>0.81082727272727273</v>
      </c>
      <c r="C52" s="46">
        <v>0.83316128489362518</v>
      </c>
      <c r="D52" s="46">
        <v>0.79934724507123422</v>
      </c>
      <c r="E52" s="46">
        <v>0.78627136258660513</v>
      </c>
      <c r="F52" s="46">
        <v>0.76104441624365482</v>
      </c>
      <c r="G52" s="46">
        <v>0.73666901408450702</v>
      </c>
      <c r="H52" s="46">
        <v>0.72740249965714299</v>
      </c>
      <c r="I52" s="46">
        <v>0.70861521086262036</v>
      </c>
      <c r="J52" s="46">
        <v>0.77613617021276593</v>
      </c>
      <c r="K52" s="46">
        <v>0.76671617048888885</v>
      </c>
      <c r="L52" s="47">
        <v>0.59572545203720928</v>
      </c>
      <c r="M52" s="47">
        <v>0.4160168672536585</v>
      </c>
      <c r="N52" s="47">
        <v>0.23289040528717947</v>
      </c>
      <c r="O52" s="61">
        <f>SUM('Table 2_Tabl 2'!O52/'Table 1_Tabl 1'!O52)</f>
        <v>0.28575116873513512</v>
      </c>
      <c r="P52" s="47">
        <v>0.28186035754000005</v>
      </c>
      <c r="Q52" s="47">
        <v>0.22210313603636361</v>
      </c>
    </row>
    <row r="53" spans="1:17" s="19" customFormat="1" ht="12.5" x14ac:dyDescent="0.25">
      <c r="A53" s="38" t="s">
        <v>63</v>
      </c>
    </row>
  </sheetData>
  <conditionalFormatting sqref="B30:N52">
    <cfRule type="colorScale" priority="19">
      <colorScale>
        <cfvo type="min"/>
        <cfvo type="percentile" val="75"/>
        <cfvo type="max"/>
        <color theme="6" tint="-0.249977111117893"/>
        <color theme="6" tint="0.59999389629810485"/>
        <color theme="9" tint="-0.249977111117893"/>
      </colorScale>
    </cfRule>
  </conditionalFormatting>
  <conditionalFormatting sqref="B3:O25">
    <cfRule type="colorScale" priority="22">
      <colorScale>
        <cfvo type="min"/>
        <cfvo type="percentile" val="75"/>
        <cfvo type="max"/>
        <color theme="6" tint="-0.249977111117893"/>
        <color theme="6" tint="0.59999389629810485"/>
        <color theme="9" tint="-0.249977111117893"/>
      </colorScale>
    </cfRule>
  </conditionalFormatting>
  <conditionalFormatting sqref="O45">
    <cfRule type="colorScale" priority="8">
      <colorScale>
        <cfvo type="min"/>
        <cfvo type="percentile" val="75"/>
        <cfvo type="max"/>
        <color theme="6" tint="-0.249977111117893"/>
        <color theme="6" tint="0.59999389629810485"/>
        <color theme="9" tint="-0.249977111117893"/>
      </colorScale>
    </cfRule>
  </conditionalFormatting>
  <conditionalFormatting sqref="P3:P25">
    <cfRule type="colorScale" priority="4">
      <colorScale>
        <cfvo type="min"/>
        <cfvo type="percentile" val="75"/>
        <cfvo type="max"/>
        <color theme="6" tint="-0.249977111117893"/>
        <color theme="6" tint="0.59999389629810485"/>
        <color theme="9" tint="-0.249977111117893"/>
      </colorScale>
    </cfRule>
  </conditionalFormatting>
  <conditionalFormatting sqref="P30:P52">
    <cfRule type="colorScale" priority="3">
      <colorScale>
        <cfvo type="min"/>
        <cfvo type="percentile" val="75"/>
        <cfvo type="max"/>
        <color theme="6" tint="-0.249977111117893"/>
        <color theme="6" tint="0.59999389629810485"/>
        <color theme="9" tint="-0.249977111117893"/>
      </colorScale>
    </cfRule>
  </conditionalFormatting>
  <conditionalFormatting sqref="Q3:Q25">
    <cfRule type="colorScale" priority="2">
      <colorScale>
        <cfvo type="min"/>
        <cfvo type="percentile" val="75"/>
        <cfvo type="max"/>
        <color theme="6" tint="-0.249977111117893"/>
        <color theme="6" tint="0.59999389629810485"/>
        <color theme="9" tint="-0.249977111117893"/>
      </colorScale>
    </cfRule>
  </conditionalFormatting>
  <conditionalFormatting sqref="Q30:Q52">
    <cfRule type="colorScale" priority="1">
      <colorScale>
        <cfvo type="min"/>
        <cfvo type="percentile" val="75"/>
        <cfvo type="max"/>
        <color theme="6" tint="-0.249977111117893"/>
        <color theme="6" tint="0.59999389629810485"/>
        <color theme="9" tint="-0.249977111117893"/>
      </colorScale>
    </cfRule>
  </conditionalFormatting>
  <pageMargins left="0.70866141732283472" right="0.70866141732283472" top="0.74803149606299213" bottom="0.74803149606299213" header="0.31496062992125984" footer="0.31496062992125984"/>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26"/>
  <sheetViews>
    <sheetView showGridLines="0" workbookViewId="0">
      <selection activeCell="F8" sqref="F8"/>
    </sheetView>
  </sheetViews>
  <sheetFormatPr defaultColWidth="8.84375" defaultRowHeight="10.5" x14ac:dyDescent="0.25"/>
  <cols>
    <col min="1" max="1" width="24.07421875" style="50" bestFit="1" customWidth="1"/>
    <col min="2" max="2" width="41.23046875" style="50" bestFit="1" customWidth="1"/>
    <col min="3" max="3" width="4" style="50" customWidth="1"/>
    <col min="4" max="4" width="19.07421875" style="50" bestFit="1" customWidth="1"/>
    <col min="5" max="5" width="41" style="50" bestFit="1" customWidth="1"/>
    <col min="6" max="16384" width="8.84375" style="50"/>
  </cols>
  <sheetData>
    <row r="1" spans="1:5" x14ac:dyDescent="0.25">
      <c r="A1" s="49" t="s">
        <v>94</v>
      </c>
    </row>
    <row r="2" spans="1:5" x14ac:dyDescent="0.25">
      <c r="A2" s="49"/>
    </row>
    <row r="3" spans="1:5" x14ac:dyDescent="0.25">
      <c r="A3" s="49" t="s">
        <v>100</v>
      </c>
      <c r="D3" s="49" t="s">
        <v>101</v>
      </c>
    </row>
    <row r="4" spans="1:5" x14ac:dyDescent="0.25">
      <c r="A4" s="53" t="s">
        <v>67</v>
      </c>
      <c r="B4" s="52" t="s">
        <v>92</v>
      </c>
      <c r="D4" s="57" t="s">
        <v>77</v>
      </c>
      <c r="E4" s="52" t="s">
        <v>93</v>
      </c>
    </row>
    <row r="5" spans="1:5" x14ac:dyDescent="0.25">
      <c r="A5" s="53" t="s">
        <v>68</v>
      </c>
      <c r="B5" s="54" t="s">
        <v>134</v>
      </c>
      <c r="D5" s="57" t="s">
        <v>78</v>
      </c>
      <c r="E5" s="52" t="s">
        <v>136</v>
      </c>
    </row>
    <row r="6" spans="1:5" x14ac:dyDescent="0.25">
      <c r="A6" s="53" t="s">
        <v>69</v>
      </c>
      <c r="B6" s="54" t="s">
        <v>135</v>
      </c>
      <c r="D6" s="57" t="s">
        <v>79</v>
      </c>
      <c r="E6" s="52" t="s">
        <v>135</v>
      </c>
    </row>
    <row r="7" spans="1:5" x14ac:dyDescent="0.25">
      <c r="A7" s="53" t="s">
        <v>70</v>
      </c>
      <c r="B7" s="52" t="s">
        <v>95</v>
      </c>
      <c r="D7" s="57" t="s">
        <v>80</v>
      </c>
      <c r="E7" s="52" t="s">
        <v>90</v>
      </c>
    </row>
    <row r="8" spans="1:5" x14ac:dyDescent="0.25">
      <c r="A8" s="53" t="s">
        <v>71</v>
      </c>
      <c r="B8" s="52" t="s">
        <v>91</v>
      </c>
      <c r="D8" s="57" t="s">
        <v>81</v>
      </c>
      <c r="E8" s="52" t="s">
        <v>91</v>
      </c>
    </row>
    <row r="9" spans="1:5" x14ac:dyDescent="0.25">
      <c r="A9" s="53" t="s">
        <v>72</v>
      </c>
      <c r="B9" s="60" t="s">
        <v>129</v>
      </c>
      <c r="D9" s="57" t="s">
        <v>82</v>
      </c>
      <c r="E9" s="60" t="s">
        <v>130</v>
      </c>
    </row>
    <row r="10" spans="1:5" x14ac:dyDescent="0.25">
      <c r="A10" s="53" t="s">
        <v>73</v>
      </c>
      <c r="B10" s="52" t="s">
        <v>96</v>
      </c>
      <c r="D10" s="57" t="s">
        <v>83</v>
      </c>
      <c r="E10" s="52" t="s">
        <v>127</v>
      </c>
    </row>
    <row r="11" spans="1:5" x14ac:dyDescent="0.25">
      <c r="A11" s="53" t="s">
        <v>74</v>
      </c>
      <c r="B11" s="52" t="s">
        <v>97</v>
      </c>
      <c r="D11" s="57" t="s">
        <v>84</v>
      </c>
      <c r="E11" s="52" t="s">
        <v>89</v>
      </c>
    </row>
    <row r="12" spans="1:5" x14ac:dyDescent="0.25">
      <c r="A12" s="53" t="s">
        <v>75</v>
      </c>
      <c r="B12" s="52" t="s">
        <v>98</v>
      </c>
      <c r="D12" s="57" t="s">
        <v>85</v>
      </c>
      <c r="E12" s="52" t="s">
        <v>88</v>
      </c>
    </row>
    <row r="13" spans="1:5" x14ac:dyDescent="0.25">
      <c r="A13" s="53" t="s">
        <v>76</v>
      </c>
      <c r="B13" s="52" t="s">
        <v>99</v>
      </c>
      <c r="D13" s="57" t="s">
        <v>86</v>
      </c>
      <c r="E13" s="52" t="s">
        <v>87</v>
      </c>
    </row>
    <row r="15" spans="1:5" s="49" customFormat="1" x14ac:dyDescent="0.25">
      <c r="A15" s="49" t="s">
        <v>113</v>
      </c>
      <c r="D15" s="49" t="s">
        <v>112</v>
      </c>
    </row>
    <row r="16" spans="1:5" s="51" customFormat="1" ht="37.5" customHeight="1" x14ac:dyDescent="0.35">
      <c r="A16" s="55" t="s">
        <v>102</v>
      </c>
      <c r="B16" s="56" t="s">
        <v>103</v>
      </c>
      <c r="D16" s="55" t="s">
        <v>107</v>
      </c>
      <c r="E16" s="56" t="s">
        <v>108</v>
      </c>
    </row>
    <row r="17" spans="1:5" x14ac:dyDescent="0.25">
      <c r="A17" s="57" t="s">
        <v>104</v>
      </c>
      <c r="B17" s="52" t="s">
        <v>105</v>
      </c>
      <c r="D17" s="57" t="s">
        <v>109</v>
      </c>
      <c r="E17" s="52" t="s">
        <v>110</v>
      </c>
    </row>
    <row r="18" spans="1:5" x14ac:dyDescent="0.25">
      <c r="A18" s="57" t="s">
        <v>106</v>
      </c>
      <c r="B18" s="52" t="s">
        <v>125</v>
      </c>
      <c r="D18" s="57" t="s">
        <v>111</v>
      </c>
      <c r="E18" s="52" t="s">
        <v>126</v>
      </c>
    </row>
    <row r="20" spans="1:5" s="49" customFormat="1" x14ac:dyDescent="0.25">
      <c r="A20" s="49" t="s">
        <v>114</v>
      </c>
      <c r="D20" s="49" t="s">
        <v>115</v>
      </c>
    </row>
    <row r="21" spans="1:5" x14ac:dyDescent="0.25">
      <c r="A21" s="52">
        <v>1</v>
      </c>
      <c r="B21" s="58" t="s">
        <v>116</v>
      </c>
      <c r="D21" s="52">
        <v>1</v>
      </c>
      <c r="E21" s="52" t="s">
        <v>117</v>
      </c>
    </row>
    <row r="22" spans="1:5" x14ac:dyDescent="0.25">
      <c r="A22" s="52">
        <v>2</v>
      </c>
      <c r="B22" s="52" t="s">
        <v>122</v>
      </c>
      <c r="D22" s="52">
        <v>2</v>
      </c>
      <c r="E22" s="52" t="s">
        <v>122</v>
      </c>
    </row>
    <row r="24" spans="1:5" x14ac:dyDescent="0.25">
      <c r="A24" s="49" t="s">
        <v>123</v>
      </c>
      <c r="D24" s="49" t="s">
        <v>124</v>
      </c>
    </row>
    <row r="25" spans="1:5" x14ac:dyDescent="0.25">
      <c r="A25" s="52">
        <v>1</v>
      </c>
      <c r="B25" s="52" t="s">
        <v>119</v>
      </c>
      <c r="D25" s="52">
        <v>1</v>
      </c>
      <c r="E25" s="52" t="s">
        <v>118</v>
      </c>
    </row>
    <row r="26" spans="1:5" x14ac:dyDescent="0.25">
      <c r="A26" s="52">
        <v>2</v>
      </c>
      <c r="B26" s="52" t="s">
        <v>120</v>
      </c>
      <c r="D26" s="52">
        <v>2</v>
      </c>
      <c r="E26" s="52" t="s">
        <v>121</v>
      </c>
    </row>
  </sheetData>
  <hyperlinks>
    <hyperlink ref="B9" r:id="rId1" xr:uid="{00000000-0004-0000-0600-000000000000}"/>
    <hyperlink ref="E9" r:id="rId2" xr:uid="{00000000-0004-0000-0600-000001000000}"/>
  </hyperlinks>
  <pageMargins left="0.70866141732283472" right="0.70866141732283472" top="0.74803149606299213" bottom="0.74803149606299213" header="0.31496062992125984" footer="0.31496062992125984"/>
  <pageSetup paperSize="9" scale="84" orientation="landscape" verticalDpi="0"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S10"/>
  <sheetViews>
    <sheetView topLeftCell="A10" workbookViewId="0">
      <selection activeCell="P13" sqref="P13"/>
    </sheetView>
  </sheetViews>
  <sheetFormatPr defaultColWidth="8.84375" defaultRowHeight="10.5" x14ac:dyDescent="0.25"/>
  <cols>
    <col min="1" max="1" width="15.23046875" style="2" bestFit="1" customWidth="1"/>
    <col min="2" max="2" width="5.84375" style="2" bestFit="1" customWidth="1"/>
    <col min="3" max="13" width="5.765625" style="2" bestFit="1" customWidth="1"/>
    <col min="14" max="14" width="5.765625" style="2" customWidth="1"/>
    <col min="15" max="16384" width="8.84375" style="2"/>
  </cols>
  <sheetData>
    <row r="2" spans="1:19" x14ac:dyDescent="0.25">
      <c r="A2" s="4"/>
      <c r="B2" s="9" t="s">
        <v>33</v>
      </c>
      <c r="C2" s="5" t="s">
        <v>24</v>
      </c>
      <c r="D2" s="5" t="s">
        <v>25</v>
      </c>
      <c r="E2" s="5" t="s">
        <v>26</v>
      </c>
      <c r="F2" s="5" t="s">
        <v>23</v>
      </c>
      <c r="G2" s="5" t="s">
        <v>27</v>
      </c>
      <c r="H2" s="5" t="s">
        <v>28</v>
      </c>
      <c r="I2" s="5" t="s">
        <v>29</v>
      </c>
      <c r="J2" s="7" t="s">
        <v>55</v>
      </c>
      <c r="K2" s="7" t="s">
        <v>60</v>
      </c>
      <c r="L2" s="7" t="s">
        <v>61</v>
      </c>
      <c r="M2" s="7" t="s">
        <v>66</v>
      </c>
      <c r="N2" s="7" t="s">
        <v>128</v>
      </c>
      <c r="O2" s="7" t="s">
        <v>131</v>
      </c>
      <c r="P2" s="7" t="s">
        <v>132</v>
      </c>
      <c r="Q2" s="7" t="s">
        <v>133</v>
      </c>
      <c r="S2" s="5"/>
    </row>
    <row r="3" spans="1:19" x14ac:dyDescent="0.25">
      <c r="A3" s="6" t="s">
        <v>31</v>
      </c>
      <c r="B3" s="12">
        <f>'Table 2_Tabl 2'!B25</f>
        <v>445955</v>
      </c>
      <c r="C3" s="12">
        <f>'Table 2_Tabl 2'!C25</f>
        <v>851490</v>
      </c>
      <c r="D3" s="12">
        <f>'Table 2_Tabl 2'!D25</f>
        <v>754583</v>
      </c>
      <c r="E3" s="12">
        <f>'Table 2_Tabl 2'!E25</f>
        <v>680911</v>
      </c>
      <c r="F3" s="12">
        <f>'Table 2_Tabl 2'!F25</f>
        <v>599703</v>
      </c>
      <c r="G3" s="12">
        <f>'Table 2_Tabl 2'!G25</f>
        <v>523035</v>
      </c>
      <c r="H3" s="12">
        <f>'Table 2_Tabl 2'!H25</f>
        <v>458263.57478400005</v>
      </c>
      <c r="I3" s="12">
        <f>'Table 2_Tabl 2'!I25</f>
        <v>389738.36597444117</v>
      </c>
      <c r="J3" s="12">
        <f>'Table 2_Tabl 2'!J25</f>
        <v>364783.52365399996</v>
      </c>
      <c r="K3" s="12">
        <f>'Table 2_Tabl 2'!K25</f>
        <v>345022.27671999997</v>
      </c>
      <c r="L3" s="12">
        <f>'Table 2_Tabl 2'!L25</f>
        <v>256161.94437599997</v>
      </c>
      <c r="M3" s="12">
        <f>'Table 2_Tabl 2'!M25</f>
        <v>170566.91557399998</v>
      </c>
      <c r="N3" s="12">
        <f>'Table 2_Tabl 2'!N25</f>
        <v>90827.258061999994</v>
      </c>
      <c r="O3" s="12">
        <f>'Table 2_Tabl 2'!O25</f>
        <v>105727.932432</v>
      </c>
      <c r="P3" s="12">
        <f>'Table 2_Tabl 2'!P25</f>
        <v>98651</v>
      </c>
      <c r="Q3" s="12">
        <f>'Table 2_Tabl 2'!Q25</f>
        <v>73294.034891999996</v>
      </c>
      <c r="S3" s="14"/>
    </row>
    <row r="4" spans="1:19" x14ac:dyDescent="0.25">
      <c r="A4" s="6" t="s">
        <v>32</v>
      </c>
      <c r="B4" s="3">
        <f>'Table 1_Tabl 1'!B25-'Data_Fig 1'!B3</f>
        <v>104045</v>
      </c>
      <c r="C4" s="3">
        <f>'Table 1_Tabl 1'!C25-'Data_Fig 1'!C3</f>
        <v>170509</v>
      </c>
      <c r="D4" s="3">
        <f>'Table 1_Tabl 1'!D25-'Data_Fig 1'!D3</f>
        <v>189416</v>
      </c>
      <c r="E4" s="3">
        <f>'Table 1_Tabl 1'!E25-'Data_Fig 1'!E3</f>
        <v>185089</v>
      </c>
      <c r="F4" s="3">
        <f>'Table 1_Tabl 1'!F25-'Data_Fig 1'!F3</f>
        <v>188297</v>
      </c>
      <c r="G4" s="3">
        <f>'Table 1_Tabl 1'!G25-'Data_Fig 1'!G3</f>
        <v>186965</v>
      </c>
      <c r="H4" s="3">
        <f>'Table 1_Tabl 1'!H25-'Data_Fig 1'!H3</f>
        <v>171736.42521599995</v>
      </c>
      <c r="I4" s="3">
        <f>'Table 1_Tabl 1'!I25-'Data_Fig 1'!I3</f>
        <v>160261.63402555883</v>
      </c>
      <c r="J4" s="3">
        <f>'Table 1_Tabl 1'!J25-'Data_Fig 1'!J3</f>
        <v>105216.47634600004</v>
      </c>
      <c r="K4" s="3">
        <f>'Table 1_Tabl 1'!K25-'Data_Fig 1'!K3</f>
        <v>104977.72328000003</v>
      </c>
      <c r="L4" s="3">
        <f>'Table 1_Tabl 1'!L25-'Data_Fig 1'!L3</f>
        <v>173838.05562400003</v>
      </c>
      <c r="M4" s="3">
        <f>'Table 1_Tabl 1'!M25-'Data_Fig 1'!M3</f>
        <v>239433.08442600002</v>
      </c>
      <c r="N4" s="3">
        <f>'Table 1_Tabl 1'!N25-'Data_Fig 1'!N3</f>
        <v>299172.74193800002</v>
      </c>
      <c r="O4" s="3">
        <f>'Table 1_Tabl 1'!O25-'Data_Fig 1'!O3</f>
        <v>264272.067568</v>
      </c>
      <c r="P4" s="3">
        <f>'Table 1_Tabl 1'!P25-'Data_Fig 1'!P3</f>
        <v>251349</v>
      </c>
      <c r="Q4" s="3">
        <f>'Table 1_Tabl 1'!Q25-'Data_Fig 1'!Q3</f>
        <v>256705.965108</v>
      </c>
      <c r="S4" s="14"/>
    </row>
    <row r="5" spans="1:19" x14ac:dyDescent="0.25">
      <c r="A5" s="7" t="s">
        <v>34</v>
      </c>
      <c r="B5" s="8">
        <f>'Table 3_Tabl 3'!B25</f>
        <v>0.81082727272727273</v>
      </c>
      <c r="C5" s="8">
        <f>'Table 3_Tabl 3'!C25</f>
        <v>0.83316128489362518</v>
      </c>
      <c r="D5" s="8">
        <f>'Table 3_Tabl 3'!D25</f>
        <v>0.79934724507123422</v>
      </c>
      <c r="E5" s="8">
        <f>'Table 3_Tabl 3'!E25</f>
        <v>0.78627136258660513</v>
      </c>
      <c r="F5" s="8">
        <f>'Table 3_Tabl 3'!F25</f>
        <v>0.76104441624365482</v>
      </c>
      <c r="G5" s="8">
        <f>'Table 3_Tabl 3'!G25</f>
        <v>0.73666901408450702</v>
      </c>
      <c r="H5" s="8">
        <f>'Table 3_Tabl 3'!H25</f>
        <v>0.72740249965714299</v>
      </c>
      <c r="I5" s="8">
        <f>'Table 3_Tabl 3'!I25</f>
        <v>0.70861521086262036</v>
      </c>
      <c r="J5" s="8">
        <f>'Table 3_Tabl 3'!J25</f>
        <v>0.77613617021276593</v>
      </c>
      <c r="K5" s="8">
        <f>'Table 3_Tabl 3'!K25</f>
        <v>0.76671617048888885</v>
      </c>
      <c r="L5" s="8">
        <f>'Table 3_Tabl 3'!L25</f>
        <v>0.59572545203720928</v>
      </c>
      <c r="M5" s="8">
        <f>'Table 3_Tabl 3'!M25</f>
        <v>0.4160168672536585</v>
      </c>
      <c r="N5" s="8">
        <f>'Table 3_Tabl 3'!N25</f>
        <v>0.23289040528717947</v>
      </c>
      <c r="O5" s="8">
        <f>'Table 3_Tabl 3'!O25</f>
        <v>0.28575116873513512</v>
      </c>
      <c r="P5" s="8">
        <f>'Table 3_Tabl 3'!P25</f>
        <v>0.28186035754000005</v>
      </c>
      <c r="Q5" s="8">
        <f>'Table 3_Tabl 3'!Q25</f>
        <v>0.22210313603636361</v>
      </c>
      <c r="S5" s="13"/>
    </row>
    <row r="6" spans="1:19" x14ac:dyDescent="0.25">
      <c r="B6" s="3"/>
    </row>
    <row r="7" spans="1:19" x14ac:dyDescent="0.25">
      <c r="B7" s="9" t="s">
        <v>33</v>
      </c>
      <c r="C7" s="5" t="s">
        <v>24</v>
      </c>
      <c r="D7" s="5" t="s">
        <v>25</v>
      </c>
      <c r="E7" s="5" t="s">
        <v>26</v>
      </c>
      <c r="F7" s="5" t="s">
        <v>23</v>
      </c>
      <c r="G7" s="5" t="s">
        <v>27</v>
      </c>
      <c r="H7" s="5" t="s">
        <v>28</v>
      </c>
      <c r="I7" s="5" t="s">
        <v>29</v>
      </c>
      <c r="J7" s="7" t="s">
        <v>55</v>
      </c>
      <c r="K7" s="7" t="s">
        <v>60</v>
      </c>
      <c r="L7" s="7" t="s">
        <v>61</v>
      </c>
      <c r="M7" s="7" t="s">
        <v>66</v>
      </c>
      <c r="N7" s="7" t="s">
        <v>128</v>
      </c>
      <c r="O7" s="7" t="s">
        <v>131</v>
      </c>
      <c r="P7" s="7" t="s">
        <v>132</v>
      </c>
      <c r="Q7" s="7" t="s">
        <v>133</v>
      </c>
    </row>
    <row r="8" spans="1:19" x14ac:dyDescent="0.25">
      <c r="A8" s="7" t="s">
        <v>35</v>
      </c>
      <c r="B8" s="14">
        <f>B3</f>
        <v>445955</v>
      </c>
      <c r="C8" s="14">
        <f t="shared" ref="C8:L8" si="0">C3</f>
        <v>851490</v>
      </c>
      <c r="D8" s="14">
        <f t="shared" si="0"/>
        <v>754583</v>
      </c>
      <c r="E8" s="14">
        <f t="shared" si="0"/>
        <v>680911</v>
      </c>
      <c r="F8" s="14">
        <f t="shared" si="0"/>
        <v>599703</v>
      </c>
      <c r="G8" s="14">
        <f t="shared" si="0"/>
        <v>523035</v>
      </c>
      <c r="H8" s="14">
        <f t="shared" si="0"/>
        <v>458263.57478400005</v>
      </c>
      <c r="I8" s="14">
        <f t="shared" si="0"/>
        <v>389738.36597444117</v>
      </c>
      <c r="J8" s="14">
        <f t="shared" si="0"/>
        <v>364783.52365399996</v>
      </c>
      <c r="K8" s="14">
        <f t="shared" si="0"/>
        <v>345022.27671999997</v>
      </c>
      <c r="L8" s="14">
        <f t="shared" si="0"/>
        <v>256161.94437599997</v>
      </c>
      <c r="M8" s="14">
        <f t="shared" ref="M8:Q8" si="1">M3</f>
        <v>170566.91557399998</v>
      </c>
      <c r="N8" s="14">
        <f t="shared" si="1"/>
        <v>90827.258061999994</v>
      </c>
      <c r="O8" s="14">
        <f t="shared" si="1"/>
        <v>105727.932432</v>
      </c>
      <c r="P8" s="14">
        <f t="shared" si="1"/>
        <v>98651</v>
      </c>
      <c r="Q8" s="14">
        <f t="shared" si="1"/>
        <v>73294.034891999996</v>
      </c>
    </row>
    <row r="9" spans="1:19" x14ac:dyDescent="0.25">
      <c r="A9" s="7" t="s">
        <v>36</v>
      </c>
      <c r="B9" s="14">
        <f>B4</f>
        <v>104045</v>
      </c>
      <c r="C9" s="14">
        <f t="shared" ref="C9:L9" si="2">C4</f>
        <v>170509</v>
      </c>
      <c r="D9" s="14">
        <f t="shared" si="2"/>
        <v>189416</v>
      </c>
      <c r="E9" s="14">
        <f t="shared" si="2"/>
        <v>185089</v>
      </c>
      <c r="F9" s="14">
        <f t="shared" si="2"/>
        <v>188297</v>
      </c>
      <c r="G9" s="14">
        <f t="shared" si="2"/>
        <v>186965</v>
      </c>
      <c r="H9" s="14">
        <f t="shared" si="2"/>
        <v>171736.42521599995</v>
      </c>
      <c r="I9" s="14">
        <f t="shared" si="2"/>
        <v>160261.63402555883</v>
      </c>
      <c r="J9" s="14">
        <f t="shared" si="2"/>
        <v>105216.47634600004</v>
      </c>
      <c r="K9" s="14">
        <f t="shared" si="2"/>
        <v>104977.72328000003</v>
      </c>
      <c r="L9" s="14">
        <f t="shared" si="2"/>
        <v>173838.05562400003</v>
      </c>
      <c r="M9" s="14">
        <f t="shared" ref="M9:Q9" si="3">M4</f>
        <v>239433.08442600002</v>
      </c>
      <c r="N9" s="14">
        <f t="shared" si="3"/>
        <v>299172.74193800002</v>
      </c>
      <c r="O9" s="14">
        <f t="shared" si="3"/>
        <v>264272.067568</v>
      </c>
      <c r="P9" s="14">
        <f t="shared" si="3"/>
        <v>251349</v>
      </c>
      <c r="Q9" s="14">
        <f t="shared" si="3"/>
        <v>256705.965108</v>
      </c>
    </row>
    <row r="10" spans="1:19" x14ac:dyDescent="0.25">
      <c r="A10" s="7" t="s">
        <v>37</v>
      </c>
      <c r="B10" s="13">
        <f>B5</f>
        <v>0.81082727272727273</v>
      </c>
      <c r="C10" s="13">
        <f t="shared" ref="C10:L10" si="4">C5</f>
        <v>0.83316128489362518</v>
      </c>
      <c r="D10" s="13">
        <f t="shared" si="4"/>
        <v>0.79934724507123422</v>
      </c>
      <c r="E10" s="13">
        <f t="shared" si="4"/>
        <v>0.78627136258660513</v>
      </c>
      <c r="F10" s="13">
        <f t="shared" si="4"/>
        <v>0.76104441624365482</v>
      </c>
      <c r="G10" s="13">
        <f t="shared" si="4"/>
        <v>0.73666901408450702</v>
      </c>
      <c r="H10" s="13">
        <f t="shared" si="4"/>
        <v>0.72740249965714299</v>
      </c>
      <c r="I10" s="13">
        <f t="shared" si="4"/>
        <v>0.70861521086262036</v>
      </c>
      <c r="J10" s="13">
        <f t="shared" si="4"/>
        <v>0.77613617021276593</v>
      </c>
      <c r="K10" s="13">
        <f t="shared" si="4"/>
        <v>0.76671617048888885</v>
      </c>
      <c r="L10" s="13">
        <f t="shared" si="4"/>
        <v>0.59572545203720928</v>
      </c>
      <c r="M10" s="13">
        <f t="shared" ref="M10:Q10" si="5">M5</f>
        <v>0.4160168672536585</v>
      </c>
      <c r="N10" s="13">
        <f t="shared" si="5"/>
        <v>0.23289040528717947</v>
      </c>
      <c r="O10" s="13">
        <f t="shared" si="5"/>
        <v>0.28575116873513512</v>
      </c>
      <c r="P10" s="13">
        <f t="shared" si="5"/>
        <v>0.28186035754000005</v>
      </c>
      <c r="Q10" s="13">
        <f t="shared" si="5"/>
        <v>0.22210313603636361</v>
      </c>
    </row>
  </sheetData>
  <phoneticPr fontId="17"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9be56660-2c31-41ef-bc00-23e72f632f2a">REGU-305-326</_dlc_DocId>
    <_dlc_DocIdUrl xmlns="9be56660-2c31-41ef-bc00-23e72f632f2a">
      <Url>https://cyfoethnaturiolcymru.sharepoint.com/teams/Regulatory/wasters/laal/_layouts/15/DocIdRedir.aspx?ID=REGU-305-326</Url>
      <Description>REGU-305-326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NRW Document" ma:contentTypeID="0x01010067EB80C5FE939D4A9B3D8BA62129B7F500FE231F6F24BBDD4A8A70409784A71C13" ma:contentTypeVersion="519" ma:contentTypeDescription="" ma:contentTypeScope="" ma:versionID="2bb5f84c65454106ca5199342f103d0c">
  <xsd:schema xmlns:xsd="http://www.w3.org/2001/XMLSchema" xmlns:xs="http://www.w3.org/2001/XMLSchema" xmlns:p="http://schemas.microsoft.com/office/2006/metadata/properties" xmlns:ns2="9be56660-2c31-41ef-bc00-23e72f632f2a" targetNamespace="http://schemas.microsoft.com/office/2006/metadata/properties" ma:root="true" ma:fieldsID="d2e14dc0bffb3ffd4bdd7b5bb69c8161"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78499d3b-94a8-4059-8763-489d4400b14a" ContentTypeId="0x01010067EB80C5FE939D4A9B3D8BA62129B7F5"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53F2514-AF1D-4C5D-81F4-988542493E7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be56660-2c31-41ef-bc00-23e72f632f2a"/>
    <ds:schemaRef ds:uri="http://www.w3.org/XML/1998/namespace"/>
    <ds:schemaRef ds:uri="http://purl.org/dc/dcmitype/"/>
  </ds:schemaRefs>
</ds:datastoreItem>
</file>

<file path=customXml/itemProps2.xml><?xml version="1.0" encoding="utf-8"?>
<ds:datastoreItem xmlns:ds="http://schemas.openxmlformats.org/officeDocument/2006/customXml" ds:itemID="{C634639F-F97B-47C6-BA71-15DA41464556}">
  <ds:schemaRefs>
    <ds:schemaRef ds:uri="http://schemas.microsoft.com/sharepoint/v3/contenttype/forms"/>
  </ds:schemaRefs>
</ds:datastoreItem>
</file>

<file path=customXml/itemProps3.xml><?xml version="1.0" encoding="utf-8"?>
<ds:datastoreItem xmlns:ds="http://schemas.openxmlformats.org/officeDocument/2006/customXml" ds:itemID="{CB38778F-5D03-4598-8DA0-C7B7958FE5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81BD8AF-B022-470A-944E-D2AB84FFF995}">
  <ds:schemaRefs>
    <ds:schemaRef ds:uri="Microsoft.SharePoint.Taxonomy.ContentTypeSync"/>
  </ds:schemaRefs>
</ds:datastoreItem>
</file>

<file path=customXml/itemProps5.xml><?xml version="1.0" encoding="utf-8"?>
<ds:datastoreItem xmlns:ds="http://schemas.openxmlformats.org/officeDocument/2006/customXml" ds:itemID="{D3BED93B-64E0-4DF7-9F5B-D2B127D332F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Charts</vt:lpstr>
      </vt:variant>
      <vt:variant>
        <vt:i4>2</vt:i4>
      </vt:variant>
    </vt:vector>
  </HeadingPairs>
  <TitlesOfParts>
    <vt:vector size="8" baseType="lpstr">
      <vt:lpstr>Introduction_Cyflwyniad</vt:lpstr>
      <vt:lpstr>Table 1_Tabl 1</vt:lpstr>
      <vt:lpstr>Table 2_Tabl 2</vt:lpstr>
      <vt:lpstr>Table 3_Tabl 3</vt:lpstr>
      <vt:lpstr>MetaData</vt:lpstr>
      <vt:lpstr>Data_Fig 1</vt:lpstr>
      <vt:lpstr>Figure 1</vt:lpstr>
      <vt:lpstr>Ffigur 1</vt:lpstr>
    </vt:vector>
  </TitlesOfParts>
  <Company>Environment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ADRoss</dc:creator>
  <cp:lastModifiedBy>Fry, John</cp:lastModifiedBy>
  <cp:lastPrinted>2016-08-12T11:11:23Z</cp:lastPrinted>
  <dcterms:created xsi:type="dcterms:W3CDTF">2013-07-23T13:24:23Z</dcterms:created>
  <dcterms:modified xsi:type="dcterms:W3CDTF">2020-11-23T15:40:01Z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0x01010067EB80C5FE939D4A9B3D8BA62129B7F500FE231F6F24BBDD4A8A70409784A71C13</vt:lpwstr>
  </property>
  <property fmtid="{D5CDD505-2E9C-101B-9397-08002B2CF9AE}" pid="3" name="_dlc_DocIdItemGuid">
    <vt:lpwstr>dc0ef168-95df-4f08-93c4-7f0b39e2ce62</vt:lpwstr>
  </property>
  <property fmtid="{D5CDD505-2E9C-101B-9397-08002B2CF9AE}" pid="4" name="SharedWithUsers">
    <vt:lpwstr>404;#Fry, John</vt:lpwstr>
  </property>
</Properties>
</file>